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filterPrivacy="1"/>
  <xr:revisionPtr revIDLastSave="0" documentId="13_ncr:1_{D6622396-6035-4571-B85E-198048BEBAFE}" xr6:coauthVersionLast="47" xr6:coauthVersionMax="47" xr10:uidLastSave="{00000000-0000-0000-0000-000000000000}"/>
  <bookViews>
    <workbookView xWindow="22879" yWindow="507" windowWidth="19814" windowHeight="10702" tabRatio="822" xr2:uid="{00000000-000D-0000-FFFF-FFFF00000000}"/>
  </bookViews>
  <sheets>
    <sheet name="Deckblatt " sheetId="33" r:id="rId1"/>
    <sheet name="PPF Abstimmung" sheetId="30" r:id="rId2"/>
    <sheet name="PPF-Bewertung" sheetId="34" r:id="rId3"/>
    <sheet name="Prozessbez. Nachweise" sheetId="36" r:id="rId4"/>
    <sheet name="Sprachen" sheetId="29" state="hidden" r:id="rId5"/>
    <sheet name="Produktbez. Nachweise " sheetId="35" r:id="rId6"/>
    <sheet name="Selbstb. Produkt " sheetId="31" r:id="rId7"/>
    <sheet name="Selbstb. Prozess" sheetId="32" r:id="rId8"/>
    <sheet name="Anlage 5 Deckblatt Software 1" sheetId="37" state="hidden" r:id="rId9"/>
    <sheet name="Anlage 5 Deckblatt Software 2" sheetId="38" state="hidden" r:id="rId10"/>
    <sheet name="Anlage 6 Teilelebenslauf" sheetId="39" state="hidden" r:id="rId11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___e1" localSheetId="8">#REF!</definedName>
    <definedName name="___e1" localSheetId="9">#REF!</definedName>
    <definedName name="___e1">#REF!</definedName>
    <definedName name="___e10" localSheetId="8">#REF!</definedName>
    <definedName name="___e10" localSheetId="9">#REF!</definedName>
    <definedName name="___e10">#REF!</definedName>
    <definedName name="___e2" localSheetId="8">#REF!</definedName>
    <definedName name="___e2" localSheetId="9">#REF!</definedName>
    <definedName name="___e2">#REF!</definedName>
    <definedName name="___e3" localSheetId="8">#REF!</definedName>
    <definedName name="___e3" localSheetId="9">#REF!</definedName>
    <definedName name="___e3">#REF!</definedName>
    <definedName name="___e4" localSheetId="8">#REF!</definedName>
    <definedName name="___e4" localSheetId="9">#REF!</definedName>
    <definedName name="___e4">#REF!</definedName>
    <definedName name="___e5" localSheetId="8">#REF!</definedName>
    <definedName name="___e5" localSheetId="9">#REF!</definedName>
    <definedName name="___e5">#REF!</definedName>
    <definedName name="___e6" localSheetId="8">#REF!</definedName>
    <definedName name="___e6" localSheetId="9">#REF!</definedName>
    <definedName name="___e6">#REF!</definedName>
    <definedName name="___e7" localSheetId="8">#REF!</definedName>
    <definedName name="___e7" localSheetId="9">#REF!</definedName>
    <definedName name="___e7">#REF!</definedName>
    <definedName name="___e8" localSheetId="8">#REF!</definedName>
    <definedName name="___e8" localSheetId="9">#REF!</definedName>
    <definedName name="___e8">#REF!</definedName>
    <definedName name="___e9" localSheetId="8">#REF!</definedName>
    <definedName name="___e9" localSheetId="9">#REF!</definedName>
    <definedName name="___e9">#REF!</definedName>
    <definedName name="___Ep1" localSheetId="8">#REF!</definedName>
    <definedName name="___Ep1" localSheetId="9">#REF!</definedName>
    <definedName name="___Ep1">#REF!</definedName>
    <definedName name="___Ep2" localSheetId="8">#REF!</definedName>
    <definedName name="___Ep2" localSheetId="9">#REF!</definedName>
    <definedName name="___Ep2">#REF!</definedName>
    <definedName name="___Ep3" localSheetId="8">#REF!</definedName>
    <definedName name="___Ep3" localSheetId="9">#REF!</definedName>
    <definedName name="___Ep3">#REF!</definedName>
    <definedName name="___Ep4" localSheetId="8">#REF!</definedName>
    <definedName name="___Ep4" localSheetId="9">#REF!</definedName>
    <definedName name="___Ep4">#REF!</definedName>
    <definedName name="___Ep5" localSheetId="8">#REF!</definedName>
    <definedName name="___Ep5" localSheetId="9">#REF!</definedName>
    <definedName name="___Ep5">#REF!</definedName>
    <definedName name="___Ep6" localSheetId="8">#REF!</definedName>
    <definedName name="___Ep6" localSheetId="9">#REF!</definedName>
    <definedName name="___Ep6">#REF!</definedName>
    <definedName name="___epg1" localSheetId="8">#REF!</definedName>
    <definedName name="___epg1" localSheetId="9">#REF!</definedName>
    <definedName name="___epg1">#REF!</definedName>
    <definedName name="___epg2" localSheetId="8">#REF!</definedName>
    <definedName name="___epg2" localSheetId="9">#REF!</definedName>
    <definedName name="___epg2">#REF!</definedName>
    <definedName name="___epg3" localSheetId="8">#REF!</definedName>
    <definedName name="___epg3" localSheetId="9">#REF!</definedName>
    <definedName name="___epg3">#REF!</definedName>
    <definedName name="___epg4" localSheetId="8">#REF!</definedName>
    <definedName name="___epg4" localSheetId="9">#REF!</definedName>
    <definedName name="___epg4">#REF!</definedName>
    <definedName name="___epg5" localSheetId="8">#REF!</definedName>
    <definedName name="___epg5" localSheetId="9">#REF!</definedName>
    <definedName name="___epg5">#REF!</definedName>
    <definedName name="___epg6" localSheetId="8">#REF!</definedName>
    <definedName name="___epg6" localSheetId="9">#REF!</definedName>
    <definedName name="___epg6">#REF!</definedName>
    <definedName name="___es1" localSheetId="8">#REF!</definedName>
    <definedName name="___es1" localSheetId="9">#REF!</definedName>
    <definedName name="___es1">#REF!</definedName>
    <definedName name="___es2" localSheetId="8">#REF!</definedName>
    <definedName name="___es2" localSheetId="9">#REF!</definedName>
    <definedName name="___es2">#REF!</definedName>
    <definedName name="___es3" localSheetId="8">#REF!</definedName>
    <definedName name="___es3" localSheetId="9">#REF!</definedName>
    <definedName name="___es3">#REF!</definedName>
    <definedName name="___es4" localSheetId="8">#REF!</definedName>
    <definedName name="___es4" localSheetId="9">#REF!</definedName>
    <definedName name="___es4">#REF!</definedName>
    <definedName name="___Li1" localSheetId="8">#REF!</definedName>
    <definedName name="___Li1" localSheetId="9">#REF!</definedName>
    <definedName name="___Li1">#REF!</definedName>
    <definedName name="___Li2" localSheetId="8">[1]Voreinstellungen!#REF!</definedName>
    <definedName name="___Li2" localSheetId="9">[1]Voreinstellungen!#REF!</definedName>
    <definedName name="___Li2">[1]Voreinstellungen!#REF!</definedName>
    <definedName name="___Re1" localSheetId="8">#REF!</definedName>
    <definedName name="___Re1" localSheetId="9">#REF!</definedName>
    <definedName name="___Re1">#REF!</definedName>
    <definedName name="___Re2" localSheetId="8">#REF!</definedName>
    <definedName name="___Re2" localSheetId="9">#REF!</definedName>
    <definedName name="___Re2">#REF!</definedName>
    <definedName name="__Bew1">[2]Tabellen!$C$8:$C$13</definedName>
    <definedName name="__e1" localSheetId="8">#REF!</definedName>
    <definedName name="__e1" localSheetId="9">#REF!</definedName>
    <definedName name="__e1" localSheetId="10">#REF!</definedName>
    <definedName name="__e1" localSheetId="1">#REF!</definedName>
    <definedName name="__e1" localSheetId="7">#REF!</definedName>
    <definedName name="__e1">#REF!</definedName>
    <definedName name="__e10" localSheetId="8">#REF!</definedName>
    <definedName name="__e10" localSheetId="9">#REF!</definedName>
    <definedName name="__e10" localSheetId="10">#REF!</definedName>
    <definedName name="__e10" localSheetId="1">#REF!</definedName>
    <definedName name="__e10" localSheetId="7">#REF!</definedName>
    <definedName name="__e10">#REF!</definedName>
    <definedName name="__e2" localSheetId="8">#REF!</definedName>
    <definedName name="__e2" localSheetId="9">#REF!</definedName>
    <definedName name="__e2" localSheetId="10">#REF!</definedName>
    <definedName name="__e2" localSheetId="1">#REF!</definedName>
    <definedName name="__e2" localSheetId="7">#REF!</definedName>
    <definedName name="__e2">#REF!</definedName>
    <definedName name="__e3" localSheetId="8">#REF!</definedName>
    <definedName name="__e3" localSheetId="9">#REF!</definedName>
    <definedName name="__e3" localSheetId="10">#REF!</definedName>
    <definedName name="__e3" localSheetId="1">#REF!</definedName>
    <definedName name="__e3" localSheetId="7">#REF!</definedName>
    <definedName name="__e3">#REF!</definedName>
    <definedName name="__e4" localSheetId="8">#REF!</definedName>
    <definedName name="__e4" localSheetId="9">#REF!</definedName>
    <definedName name="__e4" localSheetId="10">#REF!</definedName>
    <definedName name="__e4" localSheetId="1">#REF!</definedName>
    <definedName name="__e4" localSheetId="7">#REF!</definedName>
    <definedName name="__e4">#REF!</definedName>
    <definedName name="__e5" localSheetId="8">#REF!</definedName>
    <definedName name="__e5" localSheetId="9">#REF!</definedName>
    <definedName name="__e5">#REF!</definedName>
    <definedName name="__e6" localSheetId="8">#REF!</definedName>
    <definedName name="__e6" localSheetId="9">#REF!</definedName>
    <definedName name="__e6" localSheetId="10">#REF!</definedName>
    <definedName name="__e6" localSheetId="1">#REF!</definedName>
    <definedName name="__e6" localSheetId="7">#REF!</definedName>
    <definedName name="__e6">#REF!</definedName>
    <definedName name="__e7" localSheetId="8">#REF!</definedName>
    <definedName name="__e7" localSheetId="9">#REF!</definedName>
    <definedName name="__e7" localSheetId="10">#REF!</definedName>
    <definedName name="__e7" localSheetId="1">#REF!</definedName>
    <definedName name="__e7" localSheetId="7">#REF!</definedName>
    <definedName name="__e7">#REF!</definedName>
    <definedName name="__e8" localSheetId="8">#REF!</definedName>
    <definedName name="__e8" localSheetId="9">#REF!</definedName>
    <definedName name="__e8" localSheetId="10">#REF!</definedName>
    <definedName name="__e8" localSheetId="1">#REF!</definedName>
    <definedName name="__e8" localSheetId="7">#REF!</definedName>
    <definedName name="__e8">#REF!</definedName>
    <definedName name="__e9" localSheetId="8">#REF!</definedName>
    <definedName name="__e9" localSheetId="9">#REF!</definedName>
    <definedName name="__e9" localSheetId="10">#REF!</definedName>
    <definedName name="__e9" localSheetId="1">#REF!</definedName>
    <definedName name="__e9" localSheetId="7">#REF!</definedName>
    <definedName name="__e9">#REF!</definedName>
    <definedName name="__Ep1" localSheetId="8">#REF!</definedName>
    <definedName name="__Ep1" localSheetId="9">#REF!</definedName>
    <definedName name="__Ep1" localSheetId="10">#REF!</definedName>
    <definedName name="__Ep1" localSheetId="1">#REF!</definedName>
    <definedName name="__Ep1" localSheetId="7">#REF!</definedName>
    <definedName name="__Ep1">#REF!</definedName>
    <definedName name="__Ep2" localSheetId="8">#REF!</definedName>
    <definedName name="__Ep2" localSheetId="9">#REF!</definedName>
    <definedName name="__Ep2" localSheetId="10">#REF!</definedName>
    <definedName name="__Ep2" localSheetId="1">#REF!</definedName>
    <definedName name="__Ep2" localSheetId="7">#REF!</definedName>
    <definedName name="__Ep2">#REF!</definedName>
    <definedName name="__Ep3" localSheetId="8">#REF!</definedName>
    <definedName name="__Ep3" localSheetId="9">#REF!</definedName>
    <definedName name="__Ep3" localSheetId="10">#REF!</definedName>
    <definedName name="__Ep3" localSheetId="1">#REF!</definedName>
    <definedName name="__Ep3" localSheetId="7">#REF!</definedName>
    <definedName name="__Ep3">#REF!</definedName>
    <definedName name="__Ep4" localSheetId="8">#REF!</definedName>
    <definedName name="__Ep4" localSheetId="9">#REF!</definedName>
    <definedName name="__Ep4" localSheetId="10">#REF!</definedName>
    <definedName name="__Ep4" localSheetId="1">#REF!</definedName>
    <definedName name="__Ep4" localSheetId="7">#REF!</definedName>
    <definedName name="__Ep4">#REF!</definedName>
    <definedName name="__Ep5" localSheetId="8">#REF!</definedName>
    <definedName name="__Ep5" localSheetId="9">#REF!</definedName>
    <definedName name="__Ep5" localSheetId="10">#REF!</definedName>
    <definedName name="__Ep5" localSheetId="1">#REF!</definedName>
    <definedName name="__Ep5" localSheetId="7">#REF!</definedName>
    <definedName name="__Ep5">#REF!</definedName>
    <definedName name="__Ep6" localSheetId="8">#REF!</definedName>
    <definedName name="__Ep6" localSheetId="9">#REF!</definedName>
    <definedName name="__Ep6" localSheetId="10">#REF!</definedName>
    <definedName name="__Ep6" localSheetId="1">#REF!</definedName>
    <definedName name="__Ep6" localSheetId="7">#REF!</definedName>
    <definedName name="__Ep6">#REF!</definedName>
    <definedName name="__epg1" localSheetId="8">#REF!</definedName>
    <definedName name="__epg1" localSheetId="9">#REF!</definedName>
    <definedName name="__epg1" localSheetId="10">#REF!</definedName>
    <definedName name="__epg1" localSheetId="1">#REF!</definedName>
    <definedName name="__epg1" localSheetId="7">#REF!</definedName>
    <definedName name="__epg1">#REF!</definedName>
    <definedName name="__epg2" localSheetId="8">#REF!</definedName>
    <definedName name="__epg2" localSheetId="9">#REF!</definedName>
    <definedName name="__epg2" localSheetId="10">#REF!</definedName>
    <definedName name="__epg2" localSheetId="1">#REF!</definedName>
    <definedName name="__epg2" localSheetId="7">#REF!</definedName>
    <definedName name="__epg2">#REF!</definedName>
    <definedName name="__epg3" localSheetId="8">#REF!</definedName>
    <definedName name="__epg3" localSheetId="9">#REF!</definedName>
    <definedName name="__epg3" localSheetId="10">#REF!</definedName>
    <definedName name="__epg3" localSheetId="1">#REF!</definedName>
    <definedName name="__epg3" localSheetId="7">#REF!</definedName>
    <definedName name="__epg3">#REF!</definedName>
    <definedName name="__epg4" localSheetId="8">#REF!</definedName>
    <definedName name="__epg4" localSheetId="9">#REF!</definedName>
    <definedName name="__epg4" localSheetId="10">#REF!</definedName>
    <definedName name="__epg4" localSheetId="1">#REF!</definedName>
    <definedName name="__epg4" localSheetId="7">#REF!</definedName>
    <definedName name="__epg4">#REF!</definedName>
    <definedName name="__epg5" localSheetId="8">#REF!</definedName>
    <definedName name="__epg5" localSheetId="9">#REF!</definedName>
    <definedName name="__epg5" localSheetId="10">#REF!</definedName>
    <definedName name="__epg5" localSheetId="1">#REF!</definedName>
    <definedName name="__epg5" localSheetId="7">#REF!</definedName>
    <definedName name="__epg5">#REF!</definedName>
    <definedName name="__epg6" localSheetId="8">#REF!</definedName>
    <definedName name="__epg6" localSheetId="9">#REF!</definedName>
    <definedName name="__epg6" localSheetId="10">#REF!</definedName>
    <definedName name="__epg6" localSheetId="1">#REF!</definedName>
    <definedName name="__epg6" localSheetId="7">#REF!</definedName>
    <definedName name="__epg6">#REF!</definedName>
    <definedName name="__es1" localSheetId="8">#REF!</definedName>
    <definedName name="__es1" localSheetId="9">#REF!</definedName>
    <definedName name="__es1" localSheetId="10">#REF!</definedName>
    <definedName name="__es1" localSheetId="1">#REF!</definedName>
    <definedName name="__es1" localSheetId="7">#REF!</definedName>
    <definedName name="__es1">#REF!</definedName>
    <definedName name="__es2" localSheetId="8">#REF!</definedName>
    <definedName name="__es2" localSheetId="9">#REF!</definedName>
    <definedName name="__es2" localSheetId="10">#REF!</definedName>
    <definedName name="__es2" localSheetId="1">#REF!</definedName>
    <definedName name="__es2" localSheetId="7">#REF!</definedName>
    <definedName name="__es2">#REF!</definedName>
    <definedName name="__es3" localSheetId="8">#REF!</definedName>
    <definedName name="__es3" localSheetId="9">#REF!</definedName>
    <definedName name="__es3" localSheetId="10">#REF!</definedName>
    <definedName name="__es3" localSheetId="1">#REF!</definedName>
    <definedName name="__es3" localSheetId="7">#REF!</definedName>
    <definedName name="__es3">#REF!</definedName>
    <definedName name="__es4" localSheetId="8">#REF!</definedName>
    <definedName name="__es4" localSheetId="9">#REF!</definedName>
    <definedName name="__es4" localSheetId="10">#REF!</definedName>
    <definedName name="__es4" localSheetId="1">#REF!</definedName>
    <definedName name="__es4" localSheetId="7">#REF!</definedName>
    <definedName name="__es4">#REF!</definedName>
    <definedName name="__Li1" localSheetId="8">#REF!</definedName>
    <definedName name="__Li1" localSheetId="9">#REF!</definedName>
    <definedName name="__Li1" localSheetId="10">#REF!</definedName>
    <definedName name="__Li1" localSheetId="1">#REF!</definedName>
    <definedName name="__Li1" localSheetId="7">#REF!</definedName>
    <definedName name="__Li1">#REF!</definedName>
    <definedName name="__Li2" localSheetId="8">[1]Voreinstellungen!#REF!</definedName>
    <definedName name="__Li2" localSheetId="9">[1]Voreinstellungen!#REF!</definedName>
    <definedName name="__Li2" localSheetId="10">[1]Voreinstellungen!#REF!</definedName>
    <definedName name="__Li2" localSheetId="1">[1]Voreinstellungen!#REF!</definedName>
    <definedName name="__Li2" localSheetId="7">[1]Voreinstellungen!#REF!</definedName>
    <definedName name="__Li2">[1]Voreinstellungen!#REF!</definedName>
    <definedName name="__Re1" localSheetId="8">#REF!</definedName>
    <definedName name="__Re1" localSheetId="9">#REF!</definedName>
    <definedName name="__Re1" localSheetId="10">#REF!</definedName>
    <definedName name="__Re1" localSheetId="1">#REF!</definedName>
    <definedName name="__Re1" localSheetId="7">#REF!</definedName>
    <definedName name="__Re1">#REF!</definedName>
    <definedName name="__Re2" localSheetId="8">#REF!</definedName>
    <definedName name="__Re2" localSheetId="9">#REF!</definedName>
    <definedName name="__Re2" localSheetId="10">#REF!</definedName>
    <definedName name="__Re2" localSheetId="1">#REF!</definedName>
    <definedName name="__Re2" localSheetId="7">#REF!</definedName>
    <definedName name="__Re2">#REF!</definedName>
    <definedName name="__RG2">[3]Auswahllisten!$C$21:$C$31</definedName>
    <definedName name="_1.1" localSheetId="8">#REF!</definedName>
    <definedName name="_1.1" localSheetId="9">#REF!</definedName>
    <definedName name="_1.1" localSheetId="10">#REF!</definedName>
    <definedName name="_1.1" localSheetId="1">#REF!</definedName>
    <definedName name="_1.1" localSheetId="7">#REF!</definedName>
    <definedName name="_1.1">#REF!</definedName>
    <definedName name="_1.2" localSheetId="8">#REF!</definedName>
    <definedName name="_1.2" localSheetId="9">#REF!</definedName>
    <definedName name="_1.2" localSheetId="10">#REF!</definedName>
    <definedName name="_1.2" localSheetId="1">#REF!</definedName>
    <definedName name="_1.2" localSheetId="7">#REF!</definedName>
    <definedName name="_1.2">#REF!</definedName>
    <definedName name="_1.3" localSheetId="8">#REF!</definedName>
    <definedName name="_1.3" localSheetId="9">#REF!</definedName>
    <definedName name="_1.3" localSheetId="10">#REF!</definedName>
    <definedName name="_1.3" localSheetId="1">#REF!</definedName>
    <definedName name="_1.3" localSheetId="7">#REF!</definedName>
    <definedName name="_1.3">#REF!</definedName>
    <definedName name="_1.4" localSheetId="8">#REF!</definedName>
    <definedName name="_1.4" localSheetId="9">#REF!</definedName>
    <definedName name="_1.4" localSheetId="10">#REF!</definedName>
    <definedName name="_1.4" localSheetId="1">#REF!</definedName>
    <definedName name="_1.4" localSheetId="7">#REF!</definedName>
    <definedName name="_1.4">#REF!</definedName>
    <definedName name="_1.5" localSheetId="8">#REF!</definedName>
    <definedName name="_1.5" localSheetId="9">#REF!</definedName>
    <definedName name="_1.5" localSheetId="10">#REF!</definedName>
    <definedName name="_1.5" localSheetId="1">#REF!</definedName>
    <definedName name="_1.5" localSheetId="7">#REF!</definedName>
    <definedName name="_1.5">#REF!</definedName>
    <definedName name="_1.6" localSheetId="8">#REF!</definedName>
    <definedName name="_1.6" localSheetId="9">#REF!</definedName>
    <definedName name="_1.6" localSheetId="10">#REF!</definedName>
    <definedName name="_1.6" localSheetId="1">#REF!</definedName>
    <definedName name="_1.6" localSheetId="7">#REF!</definedName>
    <definedName name="_1.6">#REF!</definedName>
    <definedName name="_10.1" localSheetId="8">#REF!</definedName>
    <definedName name="_10.1" localSheetId="9">#REF!</definedName>
    <definedName name="_10.1" localSheetId="10">#REF!</definedName>
    <definedName name="_10.1" localSheetId="1">#REF!</definedName>
    <definedName name="_10.1" localSheetId="7">#REF!</definedName>
    <definedName name="_10.1">#REF!</definedName>
    <definedName name="_10.2" localSheetId="8">#REF!</definedName>
    <definedName name="_10.2" localSheetId="9">#REF!</definedName>
    <definedName name="_10.2" localSheetId="10">#REF!</definedName>
    <definedName name="_10.2" localSheetId="1">#REF!</definedName>
    <definedName name="_10.2" localSheetId="7">#REF!</definedName>
    <definedName name="_10.2">#REF!</definedName>
    <definedName name="_10.3" localSheetId="8">#REF!</definedName>
    <definedName name="_10.3" localSheetId="9">#REF!</definedName>
    <definedName name="_10.3" localSheetId="10">#REF!</definedName>
    <definedName name="_10.3" localSheetId="1">#REF!</definedName>
    <definedName name="_10.3" localSheetId="7">#REF!</definedName>
    <definedName name="_10.3">#REF!</definedName>
    <definedName name="_10.4" localSheetId="8">#REF!</definedName>
    <definedName name="_10.4" localSheetId="9">#REF!</definedName>
    <definedName name="_10.4" localSheetId="10">#REF!</definedName>
    <definedName name="_10.4" localSheetId="1">#REF!</definedName>
    <definedName name="_10.4" localSheetId="7">#REF!</definedName>
    <definedName name="_10.4">#REF!</definedName>
    <definedName name="_10.5" localSheetId="8">#REF!</definedName>
    <definedName name="_10.5" localSheetId="9">#REF!</definedName>
    <definedName name="_10.5" localSheetId="10">#REF!</definedName>
    <definedName name="_10.5" localSheetId="1">#REF!</definedName>
    <definedName name="_10.5" localSheetId="7">#REF!</definedName>
    <definedName name="_10.5">#REF!</definedName>
    <definedName name="_11.1" localSheetId="8">#REF!</definedName>
    <definedName name="_11.1" localSheetId="9">#REF!</definedName>
    <definedName name="_11.1" localSheetId="10">#REF!</definedName>
    <definedName name="_11.1" localSheetId="1">#REF!</definedName>
    <definedName name="_11.1" localSheetId="7">#REF!</definedName>
    <definedName name="_11.1">#REF!</definedName>
    <definedName name="_11.2" localSheetId="8">#REF!</definedName>
    <definedName name="_11.2" localSheetId="9">#REF!</definedName>
    <definedName name="_11.2" localSheetId="10">#REF!</definedName>
    <definedName name="_11.2" localSheetId="1">#REF!</definedName>
    <definedName name="_11.2" localSheetId="7">#REF!</definedName>
    <definedName name="_11.2">#REF!</definedName>
    <definedName name="_11.3" localSheetId="8">#REF!</definedName>
    <definedName name="_11.3" localSheetId="9">#REF!</definedName>
    <definedName name="_11.3" localSheetId="10">#REF!</definedName>
    <definedName name="_11.3" localSheetId="1">#REF!</definedName>
    <definedName name="_11.3" localSheetId="7">#REF!</definedName>
    <definedName name="_11.3">#REF!</definedName>
    <definedName name="_11.4" localSheetId="8">#REF!</definedName>
    <definedName name="_11.4" localSheetId="9">#REF!</definedName>
    <definedName name="_11.4" localSheetId="10">#REF!</definedName>
    <definedName name="_11.4" localSheetId="1">#REF!</definedName>
    <definedName name="_11.4" localSheetId="7">#REF!</definedName>
    <definedName name="_11.4">#REF!</definedName>
    <definedName name="_11.5" localSheetId="8">#REF!</definedName>
    <definedName name="_11.5" localSheetId="9">#REF!</definedName>
    <definedName name="_11.5" localSheetId="10">#REF!</definedName>
    <definedName name="_11.5" localSheetId="1">#REF!</definedName>
    <definedName name="_11.5" localSheetId="7">#REF!</definedName>
    <definedName name="_11.5">#REF!</definedName>
    <definedName name="_11.6" localSheetId="8">#REF!</definedName>
    <definedName name="_11.6" localSheetId="9">#REF!</definedName>
    <definedName name="_11.6" localSheetId="10">#REF!</definedName>
    <definedName name="_11.6" localSheetId="1">#REF!</definedName>
    <definedName name="_11.6" localSheetId="7">#REF!</definedName>
    <definedName name="_11.6">#REF!</definedName>
    <definedName name="_11.7" localSheetId="8">#REF!</definedName>
    <definedName name="_11.7" localSheetId="9">#REF!</definedName>
    <definedName name="_11.7" localSheetId="10">#REF!</definedName>
    <definedName name="_11.7" localSheetId="1">#REF!</definedName>
    <definedName name="_11.7" localSheetId="7">#REF!</definedName>
    <definedName name="_11.7">#REF!</definedName>
    <definedName name="_12.1" localSheetId="8">#REF!</definedName>
    <definedName name="_12.1" localSheetId="9">#REF!</definedName>
    <definedName name="_12.1" localSheetId="10">#REF!</definedName>
    <definedName name="_12.1" localSheetId="1">#REF!</definedName>
    <definedName name="_12.1" localSheetId="7">#REF!</definedName>
    <definedName name="_12.1">#REF!</definedName>
    <definedName name="_12.2" localSheetId="8">#REF!</definedName>
    <definedName name="_12.2" localSheetId="9">#REF!</definedName>
    <definedName name="_12.2" localSheetId="10">#REF!</definedName>
    <definedName name="_12.2" localSheetId="1">#REF!</definedName>
    <definedName name="_12.2" localSheetId="7">#REF!</definedName>
    <definedName name="_12.2">#REF!</definedName>
    <definedName name="_12.3" localSheetId="8">#REF!</definedName>
    <definedName name="_12.3" localSheetId="9">#REF!</definedName>
    <definedName name="_12.3" localSheetId="10">#REF!</definedName>
    <definedName name="_12.3" localSheetId="1">#REF!</definedName>
    <definedName name="_12.3" localSheetId="7">#REF!</definedName>
    <definedName name="_12.3">#REF!</definedName>
    <definedName name="_12.4" localSheetId="8">#REF!</definedName>
    <definedName name="_12.4" localSheetId="9">#REF!</definedName>
    <definedName name="_12.4" localSheetId="10">#REF!</definedName>
    <definedName name="_12.4" localSheetId="1">#REF!</definedName>
    <definedName name="_12.4" localSheetId="7">#REF!</definedName>
    <definedName name="_12.4">#REF!</definedName>
    <definedName name="_13.1" localSheetId="8">#REF!</definedName>
    <definedName name="_13.1" localSheetId="9">#REF!</definedName>
    <definedName name="_13.1" localSheetId="10">#REF!</definedName>
    <definedName name="_13.1" localSheetId="1">#REF!</definedName>
    <definedName name="_13.1" localSheetId="7">#REF!</definedName>
    <definedName name="_13.1">#REF!</definedName>
    <definedName name="_13.2" localSheetId="8">#REF!</definedName>
    <definedName name="_13.2" localSheetId="9">#REF!</definedName>
    <definedName name="_13.2" localSheetId="10">#REF!</definedName>
    <definedName name="_13.2" localSheetId="1">#REF!</definedName>
    <definedName name="_13.2" localSheetId="7">#REF!</definedName>
    <definedName name="_13.2">#REF!</definedName>
    <definedName name="_13.3" localSheetId="8">#REF!</definedName>
    <definedName name="_13.3" localSheetId="9">#REF!</definedName>
    <definedName name="_13.3" localSheetId="10">#REF!</definedName>
    <definedName name="_13.3" localSheetId="1">#REF!</definedName>
    <definedName name="_13.3" localSheetId="7">#REF!</definedName>
    <definedName name="_13.3">#REF!</definedName>
    <definedName name="_13.4" localSheetId="8">#REF!</definedName>
    <definedName name="_13.4" localSheetId="9">#REF!</definedName>
    <definedName name="_13.4" localSheetId="10">#REF!</definedName>
    <definedName name="_13.4" localSheetId="1">#REF!</definedName>
    <definedName name="_13.4" localSheetId="7">#REF!</definedName>
    <definedName name="_13.4">#REF!</definedName>
    <definedName name="_13.5" localSheetId="8">#REF!</definedName>
    <definedName name="_13.5" localSheetId="9">#REF!</definedName>
    <definedName name="_13.5" localSheetId="10">#REF!</definedName>
    <definedName name="_13.5" localSheetId="1">#REF!</definedName>
    <definedName name="_13.5" localSheetId="7">#REF!</definedName>
    <definedName name="_13.5">#REF!</definedName>
    <definedName name="_13.6" localSheetId="8">#REF!</definedName>
    <definedName name="_13.6" localSheetId="9">#REF!</definedName>
    <definedName name="_13.6" localSheetId="10">#REF!</definedName>
    <definedName name="_13.6" localSheetId="1">#REF!</definedName>
    <definedName name="_13.6" localSheetId="7">#REF!</definedName>
    <definedName name="_13.6">#REF!</definedName>
    <definedName name="_13.7" localSheetId="8">#REF!</definedName>
    <definedName name="_13.7" localSheetId="9">#REF!</definedName>
    <definedName name="_13.7" localSheetId="10">#REF!</definedName>
    <definedName name="_13.7" localSheetId="1">#REF!</definedName>
    <definedName name="_13.7" localSheetId="7">#REF!</definedName>
    <definedName name="_13.7">#REF!</definedName>
    <definedName name="_14.1" localSheetId="8">#REF!</definedName>
    <definedName name="_14.1" localSheetId="9">#REF!</definedName>
    <definedName name="_14.1" localSheetId="10">#REF!</definedName>
    <definedName name="_14.1" localSheetId="1">#REF!</definedName>
    <definedName name="_14.1" localSheetId="7">#REF!</definedName>
    <definedName name="_14.1">#REF!</definedName>
    <definedName name="_14.2" localSheetId="8">#REF!</definedName>
    <definedName name="_14.2" localSheetId="9">#REF!</definedName>
    <definedName name="_14.2" localSheetId="10">#REF!</definedName>
    <definedName name="_14.2" localSheetId="1">#REF!</definedName>
    <definedName name="_14.2" localSheetId="7">#REF!</definedName>
    <definedName name="_14.2">#REF!</definedName>
    <definedName name="_14.3" localSheetId="8">#REF!</definedName>
    <definedName name="_14.3" localSheetId="9">#REF!</definedName>
    <definedName name="_14.3" localSheetId="10">#REF!</definedName>
    <definedName name="_14.3" localSheetId="1">#REF!</definedName>
    <definedName name="_14.3" localSheetId="7">#REF!</definedName>
    <definedName name="_14.3">#REF!</definedName>
    <definedName name="_14.4" localSheetId="8">#REF!</definedName>
    <definedName name="_14.4" localSheetId="9">#REF!</definedName>
    <definedName name="_14.4" localSheetId="10">#REF!</definedName>
    <definedName name="_14.4" localSheetId="1">#REF!</definedName>
    <definedName name="_14.4" localSheetId="7">#REF!</definedName>
    <definedName name="_14.4">#REF!</definedName>
    <definedName name="_14.5" localSheetId="8">#REF!</definedName>
    <definedName name="_14.5" localSheetId="9">#REF!</definedName>
    <definedName name="_14.5" localSheetId="10">#REF!</definedName>
    <definedName name="_14.5" localSheetId="1">#REF!</definedName>
    <definedName name="_14.5" localSheetId="7">#REF!</definedName>
    <definedName name="_14.5">#REF!</definedName>
    <definedName name="_14.6" localSheetId="8">#REF!</definedName>
    <definedName name="_14.6" localSheetId="9">#REF!</definedName>
    <definedName name="_14.6" localSheetId="10">#REF!</definedName>
    <definedName name="_14.6" localSheetId="1">#REF!</definedName>
    <definedName name="_14.6" localSheetId="7">#REF!</definedName>
    <definedName name="_14.6">#REF!</definedName>
    <definedName name="_14.7" localSheetId="8">#REF!</definedName>
    <definedName name="_14.7" localSheetId="9">#REF!</definedName>
    <definedName name="_14.7" localSheetId="10">#REF!</definedName>
    <definedName name="_14.7" localSheetId="1">#REF!</definedName>
    <definedName name="_14.7" localSheetId="7">#REF!</definedName>
    <definedName name="_14.7">#REF!</definedName>
    <definedName name="_15.1" localSheetId="8">#REF!</definedName>
    <definedName name="_15.1" localSheetId="9">#REF!</definedName>
    <definedName name="_15.1" localSheetId="10">#REF!</definedName>
    <definedName name="_15.1" localSheetId="1">#REF!</definedName>
    <definedName name="_15.1" localSheetId="7">#REF!</definedName>
    <definedName name="_15.1">#REF!</definedName>
    <definedName name="_15.2" localSheetId="8">#REF!</definedName>
    <definedName name="_15.2" localSheetId="9">#REF!</definedName>
    <definedName name="_15.2" localSheetId="10">#REF!</definedName>
    <definedName name="_15.2" localSheetId="1">#REF!</definedName>
    <definedName name="_15.2" localSheetId="7">#REF!</definedName>
    <definedName name="_15.2">#REF!</definedName>
    <definedName name="_15.3" localSheetId="8">#REF!</definedName>
    <definedName name="_15.3" localSheetId="9">#REF!</definedName>
    <definedName name="_15.3" localSheetId="10">#REF!</definedName>
    <definedName name="_15.3" localSheetId="1">#REF!</definedName>
    <definedName name="_15.3" localSheetId="7">#REF!</definedName>
    <definedName name="_15.3">#REF!</definedName>
    <definedName name="_15.4" localSheetId="8">#REF!</definedName>
    <definedName name="_15.4" localSheetId="9">#REF!</definedName>
    <definedName name="_15.4" localSheetId="10">#REF!</definedName>
    <definedName name="_15.4" localSheetId="1">#REF!</definedName>
    <definedName name="_15.4" localSheetId="7">#REF!</definedName>
    <definedName name="_15.4">#REF!</definedName>
    <definedName name="_15.5" localSheetId="8">#REF!</definedName>
    <definedName name="_15.5" localSheetId="9">#REF!</definedName>
    <definedName name="_15.5" localSheetId="10">#REF!</definedName>
    <definedName name="_15.5" localSheetId="1">#REF!</definedName>
    <definedName name="_15.5" localSheetId="7">#REF!</definedName>
    <definedName name="_15.5">#REF!</definedName>
    <definedName name="_15.6" localSheetId="8">#REF!</definedName>
    <definedName name="_15.6" localSheetId="9">#REF!</definedName>
    <definedName name="_15.6" localSheetId="10">#REF!</definedName>
    <definedName name="_15.6" localSheetId="1">#REF!</definedName>
    <definedName name="_15.6" localSheetId="7">#REF!</definedName>
    <definedName name="_15.6">#REF!</definedName>
    <definedName name="_16.1" localSheetId="8">#REF!</definedName>
    <definedName name="_16.1" localSheetId="9">#REF!</definedName>
    <definedName name="_16.1" localSheetId="10">#REF!</definedName>
    <definedName name="_16.1" localSheetId="1">#REF!</definedName>
    <definedName name="_16.1" localSheetId="7">#REF!</definedName>
    <definedName name="_16.1">#REF!</definedName>
    <definedName name="_16.2" localSheetId="8">#REF!</definedName>
    <definedName name="_16.2" localSheetId="9">#REF!</definedName>
    <definedName name="_16.2" localSheetId="10">#REF!</definedName>
    <definedName name="_16.2" localSheetId="1">#REF!</definedName>
    <definedName name="_16.2" localSheetId="7">#REF!</definedName>
    <definedName name="_16.2">#REF!</definedName>
    <definedName name="_16.3" localSheetId="8">#REF!</definedName>
    <definedName name="_16.3" localSheetId="9">#REF!</definedName>
    <definedName name="_16.3" localSheetId="10">#REF!</definedName>
    <definedName name="_16.3" localSheetId="1">#REF!</definedName>
    <definedName name="_16.3" localSheetId="7">#REF!</definedName>
    <definedName name="_16.3">#REF!</definedName>
    <definedName name="_16.4" localSheetId="8">#REF!</definedName>
    <definedName name="_16.4" localSheetId="9">#REF!</definedName>
    <definedName name="_16.4" localSheetId="10">#REF!</definedName>
    <definedName name="_16.4" localSheetId="1">#REF!</definedName>
    <definedName name="_16.4" localSheetId="7">#REF!</definedName>
    <definedName name="_16.4">#REF!</definedName>
    <definedName name="_16.5" localSheetId="8">#REF!</definedName>
    <definedName name="_16.5" localSheetId="9">#REF!</definedName>
    <definedName name="_16.5" localSheetId="10">#REF!</definedName>
    <definedName name="_16.5" localSheetId="1">#REF!</definedName>
    <definedName name="_16.5" localSheetId="7">#REF!</definedName>
    <definedName name="_16.5">#REF!</definedName>
    <definedName name="_17.1" localSheetId="8">#REF!</definedName>
    <definedName name="_17.1" localSheetId="9">#REF!</definedName>
    <definedName name="_17.1" localSheetId="10">#REF!</definedName>
    <definedName name="_17.1" localSheetId="1">#REF!</definedName>
    <definedName name="_17.1" localSheetId="7">#REF!</definedName>
    <definedName name="_17.1">#REF!</definedName>
    <definedName name="_17.2" localSheetId="8">#REF!</definedName>
    <definedName name="_17.2" localSheetId="9">#REF!</definedName>
    <definedName name="_17.2" localSheetId="10">#REF!</definedName>
    <definedName name="_17.2" localSheetId="1">#REF!</definedName>
    <definedName name="_17.2" localSheetId="7">#REF!</definedName>
    <definedName name="_17.2">#REF!</definedName>
    <definedName name="_17.3" localSheetId="8">#REF!</definedName>
    <definedName name="_17.3" localSheetId="9">#REF!</definedName>
    <definedName name="_17.3" localSheetId="10">#REF!</definedName>
    <definedName name="_17.3" localSheetId="1">#REF!</definedName>
    <definedName name="_17.3" localSheetId="7">#REF!</definedName>
    <definedName name="_17.3">#REF!</definedName>
    <definedName name="_17.4" localSheetId="8">#REF!</definedName>
    <definedName name="_17.4" localSheetId="9">#REF!</definedName>
    <definedName name="_17.4" localSheetId="10">#REF!</definedName>
    <definedName name="_17.4" localSheetId="1">#REF!</definedName>
    <definedName name="_17.4" localSheetId="7">#REF!</definedName>
    <definedName name="_17.4">#REF!</definedName>
    <definedName name="_18.1" localSheetId="8">#REF!</definedName>
    <definedName name="_18.1" localSheetId="9">#REF!</definedName>
    <definedName name="_18.1" localSheetId="10">#REF!</definedName>
    <definedName name="_18.1" localSheetId="1">#REF!</definedName>
    <definedName name="_18.1" localSheetId="7">#REF!</definedName>
    <definedName name="_18.1">#REF!</definedName>
    <definedName name="_18.2" localSheetId="8">#REF!</definedName>
    <definedName name="_18.2" localSheetId="9">#REF!</definedName>
    <definedName name="_18.2" localSheetId="10">#REF!</definedName>
    <definedName name="_18.2" localSheetId="1">#REF!</definedName>
    <definedName name="_18.2" localSheetId="7">#REF!</definedName>
    <definedName name="_18.2">#REF!</definedName>
    <definedName name="_18.3" localSheetId="8">#REF!</definedName>
    <definedName name="_18.3" localSheetId="9">#REF!</definedName>
    <definedName name="_18.3" localSheetId="10">#REF!</definedName>
    <definedName name="_18.3" localSheetId="1">#REF!</definedName>
    <definedName name="_18.3" localSheetId="7">#REF!</definedName>
    <definedName name="_18.3">#REF!</definedName>
    <definedName name="_18.4" localSheetId="8">#REF!</definedName>
    <definedName name="_18.4" localSheetId="9">#REF!</definedName>
    <definedName name="_18.4" localSheetId="10">#REF!</definedName>
    <definedName name="_18.4" localSheetId="1">#REF!</definedName>
    <definedName name="_18.4" localSheetId="7">#REF!</definedName>
    <definedName name="_18.4">#REF!</definedName>
    <definedName name="_19.1" localSheetId="8">#REF!</definedName>
    <definedName name="_19.1" localSheetId="9">#REF!</definedName>
    <definedName name="_19.1" localSheetId="10">#REF!</definedName>
    <definedName name="_19.1" localSheetId="1">#REF!</definedName>
    <definedName name="_19.1" localSheetId="7">#REF!</definedName>
    <definedName name="_19.1">#REF!</definedName>
    <definedName name="_19.2" localSheetId="8">#REF!</definedName>
    <definedName name="_19.2" localSheetId="9">#REF!</definedName>
    <definedName name="_19.2" localSheetId="10">#REF!</definedName>
    <definedName name="_19.2" localSheetId="1">#REF!</definedName>
    <definedName name="_19.2" localSheetId="7">#REF!</definedName>
    <definedName name="_19.2">#REF!</definedName>
    <definedName name="_19.3" localSheetId="8">#REF!</definedName>
    <definedName name="_19.3" localSheetId="9">#REF!</definedName>
    <definedName name="_19.3" localSheetId="10">#REF!</definedName>
    <definedName name="_19.3" localSheetId="1">#REF!</definedName>
    <definedName name="_19.3" localSheetId="7">#REF!</definedName>
    <definedName name="_19.3">#REF!</definedName>
    <definedName name="_19.4" localSheetId="8">#REF!</definedName>
    <definedName name="_19.4" localSheetId="9">#REF!</definedName>
    <definedName name="_19.4" localSheetId="10">#REF!</definedName>
    <definedName name="_19.4" localSheetId="1">#REF!</definedName>
    <definedName name="_19.4" localSheetId="7">#REF!</definedName>
    <definedName name="_19.4">#REF!</definedName>
    <definedName name="_19.5" localSheetId="8">#REF!</definedName>
    <definedName name="_19.5" localSheetId="9">#REF!</definedName>
    <definedName name="_19.5" localSheetId="10">#REF!</definedName>
    <definedName name="_19.5" localSheetId="1">#REF!</definedName>
    <definedName name="_19.5" localSheetId="7">#REF!</definedName>
    <definedName name="_19.5">#REF!</definedName>
    <definedName name="_19.6" localSheetId="8">#REF!</definedName>
    <definedName name="_19.6" localSheetId="9">#REF!</definedName>
    <definedName name="_19.6" localSheetId="10">#REF!</definedName>
    <definedName name="_19.6" localSheetId="1">#REF!</definedName>
    <definedName name="_19.6" localSheetId="7">#REF!</definedName>
    <definedName name="_19.6">#REF!</definedName>
    <definedName name="_2.1" localSheetId="8">#REF!</definedName>
    <definedName name="_2.1" localSheetId="9">#REF!</definedName>
    <definedName name="_2.1" localSheetId="10">#REF!</definedName>
    <definedName name="_2.1" localSheetId="1">#REF!</definedName>
    <definedName name="_2.1" localSheetId="7">#REF!</definedName>
    <definedName name="_2.1">#REF!</definedName>
    <definedName name="_2.2" localSheetId="8">#REF!</definedName>
    <definedName name="_2.2" localSheetId="9">#REF!</definedName>
    <definedName name="_2.2" localSheetId="10">#REF!</definedName>
    <definedName name="_2.2" localSheetId="1">#REF!</definedName>
    <definedName name="_2.2" localSheetId="7">#REF!</definedName>
    <definedName name="_2.2">#REF!</definedName>
    <definedName name="_2.3" localSheetId="8">#REF!</definedName>
    <definedName name="_2.3" localSheetId="9">#REF!</definedName>
    <definedName name="_2.3" localSheetId="10">#REF!</definedName>
    <definedName name="_2.3" localSheetId="1">#REF!</definedName>
    <definedName name="_2.3" localSheetId="7">#REF!</definedName>
    <definedName name="_2.3">#REF!</definedName>
    <definedName name="_2.4" localSheetId="8">#REF!</definedName>
    <definedName name="_2.4" localSheetId="9">#REF!</definedName>
    <definedName name="_2.4" localSheetId="10">#REF!</definedName>
    <definedName name="_2.4" localSheetId="1">#REF!</definedName>
    <definedName name="_2.4" localSheetId="7">#REF!</definedName>
    <definedName name="_2.4">#REF!</definedName>
    <definedName name="_2.5" localSheetId="8">#REF!</definedName>
    <definedName name="_2.5" localSheetId="9">#REF!</definedName>
    <definedName name="_2.5" localSheetId="10">#REF!</definedName>
    <definedName name="_2.5" localSheetId="1">#REF!</definedName>
    <definedName name="_2.5" localSheetId="7">#REF!</definedName>
    <definedName name="_2.5">#REF!</definedName>
    <definedName name="_2.6" localSheetId="8">#REF!</definedName>
    <definedName name="_2.6" localSheetId="9">#REF!</definedName>
    <definedName name="_2.6" localSheetId="10">#REF!</definedName>
    <definedName name="_2.6" localSheetId="1">#REF!</definedName>
    <definedName name="_2.6" localSheetId="7">#REF!</definedName>
    <definedName name="_2.6">#REF!</definedName>
    <definedName name="_20.1" localSheetId="8">#REF!</definedName>
    <definedName name="_20.1" localSheetId="9">#REF!</definedName>
    <definedName name="_20.1" localSheetId="10">#REF!</definedName>
    <definedName name="_20.1" localSheetId="1">#REF!</definedName>
    <definedName name="_20.1" localSheetId="7">#REF!</definedName>
    <definedName name="_20.1">#REF!</definedName>
    <definedName name="_20.2" localSheetId="8">#REF!</definedName>
    <definedName name="_20.2" localSheetId="9">#REF!</definedName>
    <definedName name="_20.2" localSheetId="10">#REF!</definedName>
    <definedName name="_20.2" localSheetId="1">#REF!</definedName>
    <definedName name="_20.2" localSheetId="7">#REF!</definedName>
    <definedName name="_20.2">#REF!</definedName>
    <definedName name="_20.3" localSheetId="8">#REF!</definedName>
    <definedName name="_20.3" localSheetId="9">#REF!</definedName>
    <definedName name="_20.3" localSheetId="10">#REF!</definedName>
    <definedName name="_20.3" localSheetId="1">#REF!</definedName>
    <definedName name="_20.3" localSheetId="7">#REF!</definedName>
    <definedName name="_20.3">#REF!</definedName>
    <definedName name="_20.4" localSheetId="8">#REF!</definedName>
    <definedName name="_20.4" localSheetId="9">#REF!</definedName>
    <definedName name="_20.4" localSheetId="10">#REF!</definedName>
    <definedName name="_20.4" localSheetId="1">#REF!</definedName>
    <definedName name="_20.4" localSheetId="7">#REF!</definedName>
    <definedName name="_20.4">#REF!</definedName>
    <definedName name="_21.1" localSheetId="8">#REF!</definedName>
    <definedName name="_21.1" localSheetId="9">#REF!</definedName>
    <definedName name="_21.1" localSheetId="10">#REF!</definedName>
    <definedName name="_21.1" localSheetId="1">#REF!</definedName>
    <definedName name="_21.1" localSheetId="7">#REF!</definedName>
    <definedName name="_21.1">#REF!</definedName>
    <definedName name="_21.2" localSheetId="8">#REF!</definedName>
    <definedName name="_21.2" localSheetId="9">#REF!</definedName>
    <definedName name="_21.2" localSheetId="10">#REF!</definedName>
    <definedName name="_21.2" localSheetId="1">#REF!</definedName>
    <definedName name="_21.2" localSheetId="7">#REF!</definedName>
    <definedName name="_21.2">#REF!</definedName>
    <definedName name="_21.3" localSheetId="8">#REF!</definedName>
    <definedName name="_21.3" localSheetId="9">#REF!</definedName>
    <definedName name="_21.3" localSheetId="10">#REF!</definedName>
    <definedName name="_21.3" localSheetId="1">#REF!</definedName>
    <definedName name="_21.3" localSheetId="7">#REF!</definedName>
    <definedName name="_21.3">#REF!</definedName>
    <definedName name="_21.4" localSheetId="8">#REF!</definedName>
    <definedName name="_21.4" localSheetId="9">#REF!</definedName>
    <definedName name="_21.4" localSheetId="10">#REF!</definedName>
    <definedName name="_21.4" localSheetId="1">#REF!</definedName>
    <definedName name="_21.4" localSheetId="7">#REF!</definedName>
    <definedName name="_21.4">#REF!</definedName>
    <definedName name="_21.5" localSheetId="8">#REF!</definedName>
    <definedName name="_21.5" localSheetId="9">#REF!</definedName>
    <definedName name="_21.5" localSheetId="10">#REF!</definedName>
    <definedName name="_21.5" localSheetId="1">#REF!</definedName>
    <definedName name="_21.5" localSheetId="7">#REF!</definedName>
    <definedName name="_21.5">#REF!</definedName>
    <definedName name="_22.1" localSheetId="8">#REF!</definedName>
    <definedName name="_22.1" localSheetId="9">#REF!</definedName>
    <definedName name="_22.1" localSheetId="10">#REF!</definedName>
    <definedName name="_22.1" localSheetId="1">#REF!</definedName>
    <definedName name="_22.1" localSheetId="7">#REF!</definedName>
    <definedName name="_22.1">#REF!</definedName>
    <definedName name="_22.2" localSheetId="8">#REF!</definedName>
    <definedName name="_22.2" localSheetId="9">#REF!</definedName>
    <definedName name="_22.2" localSheetId="10">#REF!</definedName>
    <definedName name="_22.2" localSheetId="1">#REF!</definedName>
    <definedName name="_22.2" localSheetId="7">#REF!</definedName>
    <definedName name="_22.2">#REF!</definedName>
    <definedName name="_22.3" localSheetId="8">#REF!</definedName>
    <definedName name="_22.3" localSheetId="9">#REF!</definedName>
    <definedName name="_22.3" localSheetId="10">#REF!</definedName>
    <definedName name="_22.3" localSheetId="1">#REF!</definedName>
    <definedName name="_22.3" localSheetId="7">#REF!</definedName>
    <definedName name="_22.3">#REF!</definedName>
    <definedName name="_22.4" localSheetId="8">#REF!</definedName>
    <definedName name="_22.4" localSheetId="9">#REF!</definedName>
    <definedName name="_22.4" localSheetId="10">#REF!</definedName>
    <definedName name="_22.4" localSheetId="1">#REF!</definedName>
    <definedName name="_22.4" localSheetId="7">#REF!</definedName>
    <definedName name="_22.4">#REF!</definedName>
    <definedName name="_22.5" localSheetId="8">#REF!</definedName>
    <definedName name="_22.5" localSheetId="9">#REF!</definedName>
    <definedName name="_22.5" localSheetId="10">#REF!</definedName>
    <definedName name="_22.5" localSheetId="1">#REF!</definedName>
    <definedName name="_22.5" localSheetId="7">#REF!</definedName>
    <definedName name="_22.5">#REF!</definedName>
    <definedName name="_22.6" localSheetId="8">#REF!</definedName>
    <definedName name="_22.6" localSheetId="9">#REF!</definedName>
    <definedName name="_22.6" localSheetId="10">#REF!</definedName>
    <definedName name="_22.6" localSheetId="1">#REF!</definedName>
    <definedName name="_22.6" localSheetId="7">#REF!</definedName>
    <definedName name="_22.6">#REF!</definedName>
    <definedName name="_3.1" localSheetId="8">#REF!</definedName>
    <definedName name="_3.1" localSheetId="9">#REF!</definedName>
    <definedName name="_3.1" localSheetId="10">#REF!</definedName>
    <definedName name="_3.1" localSheetId="1">#REF!</definedName>
    <definedName name="_3.1" localSheetId="7">#REF!</definedName>
    <definedName name="_3.1">#REF!</definedName>
    <definedName name="_3.2" localSheetId="8">#REF!</definedName>
    <definedName name="_3.2" localSheetId="9">#REF!</definedName>
    <definedName name="_3.2" localSheetId="10">#REF!</definedName>
    <definedName name="_3.2" localSheetId="1">#REF!</definedName>
    <definedName name="_3.2" localSheetId="7">#REF!</definedName>
    <definedName name="_3.2">#REF!</definedName>
    <definedName name="_3.3" localSheetId="8">#REF!</definedName>
    <definedName name="_3.3" localSheetId="9">#REF!</definedName>
    <definedName name="_3.3" localSheetId="10">#REF!</definedName>
    <definedName name="_3.3" localSheetId="1">#REF!</definedName>
    <definedName name="_3.3" localSheetId="7">#REF!</definedName>
    <definedName name="_3.3">#REF!</definedName>
    <definedName name="_3.4" localSheetId="8">#REF!</definedName>
    <definedName name="_3.4" localSheetId="9">#REF!</definedName>
    <definedName name="_3.4" localSheetId="10">#REF!</definedName>
    <definedName name="_3.4" localSheetId="1">#REF!</definedName>
    <definedName name="_3.4" localSheetId="7">#REF!</definedName>
    <definedName name="_3.4">#REF!</definedName>
    <definedName name="_4.1" localSheetId="8">#REF!</definedName>
    <definedName name="_4.1" localSheetId="9">#REF!</definedName>
    <definedName name="_4.1" localSheetId="10">#REF!</definedName>
    <definedName name="_4.1" localSheetId="1">#REF!</definedName>
    <definedName name="_4.1" localSheetId="7">#REF!</definedName>
    <definedName name="_4.1">#REF!</definedName>
    <definedName name="_4.2" localSheetId="8">#REF!</definedName>
    <definedName name="_4.2" localSheetId="9">#REF!</definedName>
    <definedName name="_4.2" localSheetId="10">#REF!</definedName>
    <definedName name="_4.2" localSheetId="1">#REF!</definedName>
    <definedName name="_4.2" localSheetId="7">#REF!</definedName>
    <definedName name="_4.2">#REF!</definedName>
    <definedName name="_4.3" localSheetId="8">#REF!</definedName>
    <definedName name="_4.3" localSheetId="9">#REF!</definedName>
    <definedName name="_4.3" localSheetId="10">#REF!</definedName>
    <definedName name="_4.3" localSheetId="1">#REF!</definedName>
    <definedName name="_4.3" localSheetId="7">#REF!</definedName>
    <definedName name="_4.3">#REF!</definedName>
    <definedName name="_4.4" localSheetId="8">#REF!</definedName>
    <definedName name="_4.4" localSheetId="9">#REF!</definedName>
    <definedName name="_4.4" localSheetId="10">#REF!</definedName>
    <definedName name="_4.4" localSheetId="1">#REF!</definedName>
    <definedName name="_4.4" localSheetId="7">#REF!</definedName>
    <definedName name="_4.4">#REF!</definedName>
    <definedName name="_4.5" localSheetId="8">#REF!</definedName>
    <definedName name="_4.5" localSheetId="9">#REF!</definedName>
    <definedName name="_4.5" localSheetId="10">#REF!</definedName>
    <definedName name="_4.5" localSheetId="1">#REF!</definedName>
    <definedName name="_4.5" localSheetId="7">#REF!</definedName>
    <definedName name="_4.5">#REF!</definedName>
    <definedName name="_4.6" localSheetId="8">#REF!</definedName>
    <definedName name="_4.6" localSheetId="9">#REF!</definedName>
    <definedName name="_4.6" localSheetId="10">#REF!</definedName>
    <definedName name="_4.6" localSheetId="1">#REF!</definedName>
    <definedName name="_4.6" localSheetId="7">#REF!</definedName>
    <definedName name="_4.6">#REF!</definedName>
    <definedName name="_4.7" localSheetId="8">#REF!</definedName>
    <definedName name="_4.7" localSheetId="9">#REF!</definedName>
    <definedName name="_4.7" localSheetId="10">#REF!</definedName>
    <definedName name="_4.7" localSheetId="1">#REF!</definedName>
    <definedName name="_4.7" localSheetId="7">#REF!</definedName>
    <definedName name="_4.7">#REF!</definedName>
    <definedName name="_5.1" localSheetId="8">#REF!</definedName>
    <definedName name="_5.1" localSheetId="9">#REF!</definedName>
    <definedName name="_5.1" localSheetId="10">#REF!</definedName>
    <definedName name="_5.1" localSheetId="1">#REF!</definedName>
    <definedName name="_5.1" localSheetId="7">#REF!</definedName>
    <definedName name="_5.1">#REF!</definedName>
    <definedName name="_5.2" localSheetId="8">#REF!</definedName>
    <definedName name="_5.2" localSheetId="9">#REF!</definedName>
    <definedName name="_5.2" localSheetId="10">#REF!</definedName>
    <definedName name="_5.2" localSheetId="1">#REF!</definedName>
    <definedName name="_5.2" localSheetId="7">#REF!</definedName>
    <definedName name="_5.2">#REF!</definedName>
    <definedName name="_5.3" localSheetId="8">#REF!</definedName>
    <definedName name="_5.3" localSheetId="9">#REF!</definedName>
    <definedName name="_5.3" localSheetId="10">#REF!</definedName>
    <definedName name="_5.3" localSheetId="1">#REF!</definedName>
    <definedName name="_5.3" localSheetId="7">#REF!</definedName>
    <definedName name="_5.3">#REF!</definedName>
    <definedName name="_5.4" localSheetId="8">#REF!</definedName>
    <definedName name="_5.4" localSheetId="9">#REF!</definedName>
    <definedName name="_5.4" localSheetId="10">#REF!</definedName>
    <definedName name="_5.4" localSheetId="1">#REF!</definedName>
    <definedName name="_5.4" localSheetId="7">#REF!</definedName>
    <definedName name="_5.4">#REF!</definedName>
    <definedName name="_6.1" localSheetId="8">#REF!</definedName>
    <definedName name="_6.1" localSheetId="9">#REF!</definedName>
    <definedName name="_6.1" localSheetId="10">#REF!</definedName>
    <definedName name="_6.1" localSheetId="1">#REF!</definedName>
    <definedName name="_6.1" localSheetId="7">#REF!</definedName>
    <definedName name="_6.1">#REF!</definedName>
    <definedName name="_6.2" localSheetId="8">#REF!</definedName>
    <definedName name="_6.2" localSheetId="9">#REF!</definedName>
    <definedName name="_6.2" localSheetId="10">#REF!</definedName>
    <definedName name="_6.2" localSheetId="1">#REF!</definedName>
    <definedName name="_6.2" localSheetId="7">#REF!</definedName>
    <definedName name="_6.2">#REF!</definedName>
    <definedName name="_6.3" localSheetId="8">#REF!</definedName>
    <definedName name="_6.3" localSheetId="9">#REF!</definedName>
    <definedName name="_6.3" localSheetId="10">#REF!</definedName>
    <definedName name="_6.3" localSheetId="1">#REF!</definedName>
    <definedName name="_6.3" localSheetId="7">#REF!</definedName>
    <definedName name="_6.3">#REF!</definedName>
    <definedName name="_6.4" localSheetId="8">#REF!</definedName>
    <definedName name="_6.4" localSheetId="9">#REF!</definedName>
    <definedName name="_6.4" localSheetId="10">#REF!</definedName>
    <definedName name="_6.4" localSheetId="1">#REF!</definedName>
    <definedName name="_6.4" localSheetId="7">#REF!</definedName>
    <definedName name="_6.4">#REF!</definedName>
    <definedName name="_7.1" localSheetId="8">#REF!</definedName>
    <definedName name="_7.1" localSheetId="9">#REF!</definedName>
    <definedName name="_7.1" localSheetId="10">#REF!</definedName>
    <definedName name="_7.1" localSheetId="1">#REF!</definedName>
    <definedName name="_7.1" localSheetId="7">#REF!</definedName>
    <definedName name="_7.1">#REF!</definedName>
    <definedName name="_7.2" localSheetId="8">#REF!</definedName>
    <definedName name="_7.2" localSheetId="9">#REF!</definedName>
    <definedName name="_7.2" localSheetId="10">#REF!</definedName>
    <definedName name="_7.2" localSheetId="1">#REF!</definedName>
    <definedName name="_7.2" localSheetId="7">#REF!</definedName>
    <definedName name="_7.2">#REF!</definedName>
    <definedName name="_7.3" localSheetId="8">#REF!</definedName>
    <definedName name="_7.3" localSheetId="9">#REF!</definedName>
    <definedName name="_7.3" localSheetId="10">#REF!</definedName>
    <definedName name="_7.3" localSheetId="1">#REF!</definedName>
    <definedName name="_7.3" localSheetId="7">#REF!</definedName>
    <definedName name="_7.3">#REF!</definedName>
    <definedName name="_7.4" localSheetId="8">#REF!</definedName>
    <definedName name="_7.4" localSheetId="9">#REF!</definedName>
    <definedName name="_7.4" localSheetId="10">#REF!</definedName>
    <definedName name="_7.4" localSheetId="1">#REF!</definedName>
    <definedName name="_7.4" localSheetId="7">#REF!</definedName>
    <definedName name="_7.4">#REF!</definedName>
    <definedName name="_7.5" localSheetId="8">#REF!</definedName>
    <definedName name="_7.5" localSheetId="9">#REF!</definedName>
    <definedName name="_7.5" localSheetId="10">#REF!</definedName>
    <definedName name="_7.5" localSheetId="1">#REF!</definedName>
    <definedName name="_7.5" localSheetId="7">#REF!</definedName>
    <definedName name="_7.5">#REF!</definedName>
    <definedName name="_8.1" localSheetId="8">#REF!</definedName>
    <definedName name="_8.1" localSheetId="9">#REF!</definedName>
    <definedName name="_8.1" localSheetId="10">#REF!</definedName>
    <definedName name="_8.1" localSheetId="1">#REF!</definedName>
    <definedName name="_8.1" localSheetId="7">#REF!</definedName>
    <definedName name="_8.1">#REF!</definedName>
    <definedName name="_8.2" localSheetId="8">#REF!</definedName>
    <definedName name="_8.2" localSheetId="9">#REF!</definedName>
    <definedName name="_8.2" localSheetId="10">#REF!</definedName>
    <definedName name="_8.2" localSheetId="1">#REF!</definedName>
    <definedName name="_8.2" localSheetId="7">#REF!</definedName>
    <definedName name="_8.2">#REF!</definedName>
    <definedName name="_8.3" localSheetId="8">#REF!</definedName>
    <definedName name="_8.3" localSheetId="9">#REF!</definedName>
    <definedName name="_8.3" localSheetId="10">#REF!</definedName>
    <definedName name="_8.3" localSheetId="1">#REF!</definedName>
    <definedName name="_8.3" localSheetId="7">#REF!</definedName>
    <definedName name="_8.3">#REF!</definedName>
    <definedName name="_8.4" localSheetId="8">#REF!</definedName>
    <definedName name="_8.4" localSheetId="9">#REF!</definedName>
    <definedName name="_8.4" localSheetId="10">#REF!</definedName>
    <definedName name="_8.4" localSheetId="1">#REF!</definedName>
    <definedName name="_8.4" localSheetId="7">#REF!</definedName>
    <definedName name="_8.4">#REF!</definedName>
    <definedName name="_8.5" localSheetId="8">#REF!</definedName>
    <definedName name="_8.5" localSheetId="9">#REF!</definedName>
    <definedName name="_8.5" localSheetId="10">#REF!</definedName>
    <definedName name="_8.5" localSheetId="1">#REF!</definedName>
    <definedName name="_8.5" localSheetId="7">#REF!</definedName>
    <definedName name="_8.5">#REF!</definedName>
    <definedName name="_8.6" localSheetId="8">#REF!</definedName>
    <definedName name="_8.6" localSheetId="9">#REF!</definedName>
    <definedName name="_8.6" localSheetId="10">#REF!</definedName>
    <definedName name="_8.6" localSheetId="1">#REF!</definedName>
    <definedName name="_8.6" localSheetId="7">#REF!</definedName>
    <definedName name="_8.6">#REF!</definedName>
    <definedName name="_8.7" localSheetId="8">#REF!</definedName>
    <definedName name="_8.7" localSheetId="9">#REF!</definedName>
    <definedName name="_8.7" localSheetId="10">#REF!</definedName>
    <definedName name="_8.7" localSheetId="1">#REF!</definedName>
    <definedName name="_8.7" localSheetId="7">#REF!</definedName>
    <definedName name="_8.7">#REF!</definedName>
    <definedName name="_9.1" localSheetId="8">#REF!</definedName>
    <definedName name="_9.1" localSheetId="9">#REF!</definedName>
    <definedName name="_9.1" localSheetId="10">#REF!</definedName>
    <definedName name="_9.1" localSheetId="1">#REF!</definedName>
    <definedName name="_9.1" localSheetId="7">#REF!</definedName>
    <definedName name="_9.1">#REF!</definedName>
    <definedName name="_9.2" localSheetId="8">#REF!</definedName>
    <definedName name="_9.2" localSheetId="9">#REF!</definedName>
    <definedName name="_9.2" localSheetId="10">#REF!</definedName>
    <definedName name="_9.2" localSheetId="1">#REF!</definedName>
    <definedName name="_9.2" localSheetId="7">#REF!</definedName>
    <definedName name="_9.2">#REF!</definedName>
    <definedName name="_9.3" localSheetId="8">#REF!</definedName>
    <definedName name="_9.3" localSheetId="9">#REF!</definedName>
    <definedName name="_9.3" localSheetId="10">#REF!</definedName>
    <definedName name="_9.3" localSheetId="1">#REF!</definedName>
    <definedName name="_9.3" localSheetId="7">#REF!</definedName>
    <definedName name="_9.3">#REF!</definedName>
    <definedName name="_9.4" localSheetId="8">#REF!</definedName>
    <definedName name="_9.4" localSheetId="9">#REF!</definedName>
    <definedName name="_9.4" localSheetId="10">#REF!</definedName>
    <definedName name="_9.4" localSheetId="1">#REF!</definedName>
    <definedName name="_9.4" localSheetId="7">#REF!</definedName>
    <definedName name="_9.4">#REF!</definedName>
    <definedName name="_9.5" localSheetId="8">#REF!</definedName>
    <definedName name="_9.5" localSheetId="9">#REF!</definedName>
    <definedName name="_9.5" localSheetId="10">#REF!</definedName>
    <definedName name="_9.5" localSheetId="1">#REF!</definedName>
    <definedName name="_9.5" localSheetId="7">#REF!</definedName>
    <definedName name="_9.5">#REF!</definedName>
    <definedName name="_9.6" localSheetId="8">#REF!</definedName>
    <definedName name="_9.6" localSheetId="9">#REF!</definedName>
    <definedName name="_9.6" localSheetId="10">#REF!</definedName>
    <definedName name="_9.6" localSheetId="1">#REF!</definedName>
    <definedName name="_9.6" localSheetId="7">#REF!</definedName>
    <definedName name="_9.6">#REF!</definedName>
    <definedName name="_9.7" localSheetId="8">#REF!</definedName>
    <definedName name="_9.7" localSheetId="9">#REF!</definedName>
    <definedName name="_9.7" localSheetId="10">#REF!</definedName>
    <definedName name="_9.7" localSheetId="1">#REF!</definedName>
    <definedName name="_9.7" localSheetId="7">#REF!</definedName>
    <definedName name="_9.7">#REF!</definedName>
    <definedName name="_Bew1">[2]Tabellen!$C$8:$C$13</definedName>
    <definedName name="_e1" localSheetId="8">#REF!</definedName>
    <definedName name="_e1" localSheetId="9">#REF!</definedName>
    <definedName name="_e1" localSheetId="10">#REF!</definedName>
    <definedName name="_e1" localSheetId="1">#REF!</definedName>
    <definedName name="_e1" localSheetId="7">#REF!</definedName>
    <definedName name="_e1">#REF!</definedName>
    <definedName name="_e10" localSheetId="8">#REF!</definedName>
    <definedName name="_e10" localSheetId="9">#REF!</definedName>
    <definedName name="_e10" localSheetId="10">#REF!</definedName>
    <definedName name="_e10" localSheetId="1">#REF!</definedName>
    <definedName name="_e10" localSheetId="7">#REF!</definedName>
    <definedName name="_e10">#REF!</definedName>
    <definedName name="_e2" localSheetId="8">#REF!</definedName>
    <definedName name="_e2" localSheetId="9">#REF!</definedName>
    <definedName name="_e2" localSheetId="10">#REF!</definedName>
    <definedName name="_e2" localSheetId="1">#REF!</definedName>
    <definedName name="_e2" localSheetId="7">#REF!</definedName>
    <definedName name="_e2">#REF!</definedName>
    <definedName name="_e3" localSheetId="8">#REF!</definedName>
    <definedName name="_e3" localSheetId="9">#REF!</definedName>
    <definedName name="_e3" localSheetId="10">#REF!</definedName>
    <definedName name="_e3" localSheetId="1">#REF!</definedName>
    <definedName name="_e3" localSheetId="7">#REF!</definedName>
    <definedName name="_e3">#REF!</definedName>
    <definedName name="_e4" localSheetId="8">#REF!</definedName>
    <definedName name="_e4" localSheetId="9">#REF!</definedName>
    <definedName name="_e4" localSheetId="10">#REF!</definedName>
    <definedName name="_e4" localSheetId="1">#REF!</definedName>
    <definedName name="_e4" localSheetId="7">#REF!</definedName>
    <definedName name="_e4">#REF!</definedName>
    <definedName name="_e5" localSheetId="8">#REF!</definedName>
    <definedName name="_e5" localSheetId="9">#REF!</definedName>
    <definedName name="_e5" localSheetId="10">#REF!</definedName>
    <definedName name="_e5" localSheetId="1">#REF!</definedName>
    <definedName name="_e5" localSheetId="7">#REF!</definedName>
    <definedName name="_e5">#REF!</definedName>
    <definedName name="_e6" localSheetId="8">#REF!</definedName>
    <definedName name="_e6" localSheetId="9">#REF!</definedName>
    <definedName name="_e6" localSheetId="10">#REF!</definedName>
    <definedName name="_e6" localSheetId="1">#REF!</definedName>
    <definedName name="_e6" localSheetId="7">#REF!</definedName>
    <definedName name="_e6">#REF!</definedName>
    <definedName name="_e7" localSheetId="8">#REF!</definedName>
    <definedName name="_e7" localSheetId="9">#REF!</definedName>
    <definedName name="_e7" localSheetId="10">#REF!</definedName>
    <definedName name="_e7" localSheetId="1">#REF!</definedName>
    <definedName name="_e7" localSheetId="7">#REF!</definedName>
    <definedName name="_e7">#REF!</definedName>
    <definedName name="_e8" localSheetId="8">#REF!</definedName>
    <definedName name="_e8" localSheetId="9">#REF!</definedName>
    <definedName name="_e8" localSheetId="10">#REF!</definedName>
    <definedName name="_e8" localSheetId="1">#REF!</definedName>
    <definedName name="_e8" localSheetId="7">#REF!</definedName>
    <definedName name="_e8">#REF!</definedName>
    <definedName name="_e9" localSheetId="8">#REF!</definedName>
    <definedName name="_e9" localSheetId="9">#REF!</definedName>
    <definedName name="_e9" localSheetId="10">#REF!</definedName>
    <definedName name="_e9" localSheetId="1">#REF!</definedName>
    <definedName name="_e9" localSheetId="7">#REF!</definedName>
    <definedName name="_e9">#REF!</definedName>
    <definedName name="_Ep1" localSheetId="8">#REF!</definedName>
    <definedName name="_Ep1" localSheetId="9">#REF!</definedName>
    <definedName name="_Ep1" localSheetId="10">#REF!</definedName>
    <definedName name="_Ep1" localSheetId="1">#REF!</definedName>
    <definedName name="_Ep1" localSheetId="7">#REF!</definedName>
    <definedName name="_Ep1">#REF!</definedName>
    <definedName name="_Ep2" localSheetId="8">#REF!</definedName>
    <definedName name="_Ep2" localSheetId="9">#REF!</definedName>
    <definedName name="_Ep2" localSheetId="10">#REF!</definedName>
    <definedName name="_Ep2" localSheetId="1">#REF!</definedName>
    <definedName name="_Ep2" localSheetId="7">#REF!</definedName>
    <definedName name="_Ep2">#REF!</definedName>
    <definedName name="_Ep3" localSheetId="8">#REF!</definedName>
    <definedName name="_Ep3" localSheetId="9">#REF!</definedName>
    <definedName name="_Ep3" localSheetId="10">#REF!</definedName>
    <definedName name="_Ep3" localSheetId="1">#REF!</definedName>
    <definedName name="_Ep3" localSheetId="7">#REF!</definedName>
    <definedName name="_Ep3">#REF!</definedName>
    <definedName name="_Ep4" localSheetId="8">#REF!</definedName>
    <definedName name="_Ep4" localSheetId="9">#REF!</definedName>
    <definedName name="_Ep4" localSheetId="10">#REF!</definedName>
    <definedName name="_Ep4" localSheetId="1">#REF!</definedName>
    <definedName name="_Ep4" localSheetId="7">#REF!</definedName>
    <definedName name="_Ep4">#REF!</definedName>
    <definedName name="_Ep5" localSheetId="8">#REF!</definedName>
    <definedName name="_Ep5" localSheetId="9">#REF!</definedName>
    <definedName name="_Ep5" localSheetId="10">#REF!</definedName>
    <definedName name="_Ep5" localSheetId="1">#REF!</definedName>
    <definedName name="_Ep5" localSheetId="7">#REF!</definedName>
    <definedName name="_Ep5">#REF!</definedName>
    <definedName name="_Ep6" localSheetId="8">#REF!</definedName>
    <definedName name="_Ep6" localSheetId="9">#REF!</definedName>
    <definedName name="_Ep6" localSheetId="10">#REF!</definedName>
    <definedName name="_Ep6" localSheetId="1">#REF!</definedName>
    <definedName name="_Ep6" localSheetId="7">#REF!</definedName>
    <definedName name="_Ep6">#REF!</definedName>
    <definedName name="_epg1" localSheetId="8">#REF!</definedName>
    <definedName name="_epg1" localSheetId="9">#REF!</definedName>
    <definedName name="_epg1" localSheetId="10">#REF!</definedName>
    <definedName name="_epg1" localSheetId="1">#REF!</definedName>
    <definedName name="_epg1" localSheetId="7">#REF!</definedName>
    <definedName name="_epg1">#REF!</definedName>
    <definedName name="_epg2" localSheetId="8">#REF!</definedName>
    <definedName name="_epg2" localSheetId="9">#REF!</definedName>
    <definedName name="_epg2" localSheetId="10">#REF!</definedName>
    <definedName name="_epg2" localSheetId="1">#REF!</definedName>
    <definedName name="_epg2" localSheetId="7">#REF!</definedName>
    <definedName name="_epg2">#REF!</definedName>
    <definedName name="_epg3" localSheetId="8">#REF!</definedName>
    <definedName name="_epg3" localSheetId="9">#REF!</definedName>
    <definedName name="_epg3" localSheetId="10">#REF!</definedName>
    <definedName name="_epg3" localSheetId="1">#REF!</definedName>
    <definedName name="_epg3" localSheetId="7">#REF!</definedName>
    <definedName name="_epg3">#REF!</definedName>
    <definedName name="_epg4" localSheetId="8">#REF!</definedName>
    <definedName name="_epg4" localSheetId="9">#REF!</definedName>
    <definedName name="_epg4" localSheetId="10">#REF!</definedName>
    <definedName name="_epg4" localSheetId="1">#REF!</definedName>
    <definedName name="_epg4" localSheetId="7">#REF!</definedName>
    <definedName name="_epg4">#REF!</definedName>
    <definedName name="_epg5" localSheetId="8">#REF!</definedName>
    <definedName name="_epg5" localSheetId="9">#REF!</definedName>
    <definedName name="_epg5" localSheetId="10">#REF!</definedName>
    <definedName name="_epg5" localSheetId="1">#REF!</definedName>
    <definedName name="_epg5" localSheetId="7">#REF!</definedName>
    <definedName name="_epg5">#REF!</definedName>
    <definedName name="_epg6" localSheetId="8">#REF!</definedName>
    <definedName name="_epg6" localSheetId="9">#REF!</definedName>
    <definedName name="_epg6" localSheetId="10">#REF!</definedName>
    <definedName name="_epg6" localSheetId="1">#REF!</definedName>
    <definedName name="_epg6" localSheetId="7">#REF!</definedName>
    <definedName name="_epg6">#REF!</definedName>
    <definedName name="_es1" localSheetId="8">#REF!</definedName>
    <definedName name="_es1" localSheetId="9">#REF!</definedName>
    <definedName name="_es1" localSheetId="10">#REF!</definedName>
    <definedName name="_es1" localSheetId="1">#REF!</definedName>
    <definedName name="_es1" localSheetId="7">#REF!</definedName>
    <definedName name="_es1">#REF!</definedName>
    <definedName name="_es2" localSheetId="8">#REF!</definedName>
    <definedName name="_es2" localSheetId="9">#REF!</definedName>
    <definedName name="_es2" localSheetId="10">#REF!</definedName>
    <definedName name="_es2" localSheetId="1">#REF!</definedName>
    <definedName name="_es2" localSheetId="7">#REF!</definedName>
    <definedName name="_es2">#REF!</definedName>
    <definedName name="_es3" localSheetId="8">#REF!</definedName>
    <definedName name="_es3" localSheetId="9">#REF!</definedName>
    <definedName name="_es3" localSheetId="10">#REF!</definedName>
    <definedName name="_es3" localSheetId="1">#REF!</definedName>
    <definedName name="_es3" localSheetId="7">#REF!</definedName>
    <definedName name="_es3">#REF!</definedName>
    <definedName name="_es4" localSheetId="8">#REF!</definedName>
    <definedName name="_es4" localSheetId="9">#REF!</definedName>
    <definedName name="_es4" localSheetId="10">#REF!</definedName>
    <definedName name="_es4" localSheetId="1">#REF!</definedName>
    <definedName name="_es4" localSheetId="7">#REF!</definedName>
    <definedName name="_es4">#REF!</definedName>
    <definedName name="_xlnm._FilterDatabase" localSheetId="1" hidden="1">'PPF Abstimmung'!#REF!</definedName>
    <definedName name="_xlnm._FilterDatabase" localSheetId="4" hidden="1">Sprachen!$A$3:$L$390</definedName>
    <definedName name="_Li1" localSheetId="8">#REF!</definedName>
    <definedName name="_Li1" localSheetId="9">#REF!</definedName>
    <definedName name="_Li1" localSheetId="10">#REF!</definedName>
    <definedName name="_Li1" localSheetId="1">#REF!</definedName>
    <definedName name="_Li1" localSheetId="7">#REF!</definedName>
    <definedName name="_Li1">#REF!</definedName>
    <definedName name="_Li2" localSheetId="8">[4]Voreinstellungen!#REF!</definedName>
    <definedName name="_Li2" localSheetId="9">[4]Voreinstellungen!#REF!</definedName>
    <definedName name="_Li2" localSheetId="10">[4]Voreinstellungen!#REF!</definedName>
    <definedName name="_Li2" localSheetId="1">[4]Voreinstellungen!#REF!</definedName>
    <definedName name="_Li2" localSheetId="7">[4]Voreinstellungen!#REF!</definedName>
    <definedName name="_Li2">[4]Voreinstellungen!#REF!</definedName>
    <definedName name="_Re1" localSheetId="8">#REF!</definedName>
    <definedName name="_Re1" localSheetId="9">#REF!</definedName>
    <definedName name="_Re1" localSheetId="10">#REF!</definedName>
    <definedName name="_Re1" localSheetId="1">#REF!</definedName>
    <definedName name="_Re1" localSheetId="7">#REF!</definedName>
    <definedName name="_Re1">#REF!</definedName>
    <definedName name="_Re2" localSheetId="8">#REF!</definedName>
    <definedName name="_Re2" localSheetId="9">#REF!</definedName>
    <definedName name="_Re2" localSheetId="10">#REF!</definedName>
    <definedName name="_Re2" localSheetId="1">#REF!</definedName>
    <definedName name="_Re2" localSheetId="7">#REF!</definedName>
    <definedName name="_Re2">#REF!</definedName>
    <definedName name="_RG2">[3]Auswahllisten!$C$21:$C$31</definedName>
    <definedName name="a">#REF!</definedName>
    <definedName name="Abstufung">[2]Tabellen!$E$9:$E$10</definedName>
    <definedName name="Abstufungsfeld" localSheetId="8">#REF!</definedName>
    <definedName name="Abstufungsfeld" localSheetId="9">#REF!</definedName>
    <definedName name="Abstufungsfeld" localSheetId="10">#REF!</definedName>
    <definedName name="Abstufungsfeld" localSheetId="1">#REF!</definedName>
    <definedName name="Abstufungsfeld" localSheetId="7">#REF!</definedName>
    <definedName name="Abstufungsfeld">#REF!</definedName>
    <definedName name="Abt" localSheetId="8">#REF!</definedName>
    <definedName name="Abt" localSheetId="9">#REF!</definedName>
    <definedName name="Abt" localSheetId="10">#REF!</definedName>
    <definedName name="Abt" localSheetId="1">#REF!</definedName>
    <definedName name="Abt" localSheetId="7">#REF!</definedName>
    <definedName name="Abt">#REF!</definedName>
    <definedName name="Abt_CA" localSheetId="8">#REF!</definedName>
    <definedName name="Abt_CA" localSheetId="9">#REF!</definedName>
    <definedName name="Abt_CA" localSheetId="10">#REF!</definedName>
    <definedName name="Abt_CA" localSheetId="1">#REF!</definedName>
    <definedName name="Abt_CA" localSheetId="7">#REF!</definedName>
    <definedName name="Abt_CA">#REF!</definedName>
    <definedName name="Abt_LA" localSheetId="8">#REF!</definedName>
    <definedName name="Abt_LA" localSheetId="9">#REF!</definedName>
    <definedName name="Abt_LA" localSheetId="10">#REF!</definedName>
    <definedName name="Abt_LA" localSheetId="1">#REF!</definedName>
    <definedName name="Abt_LA" localSheetId="7">#REF!</definedName>
    <definedName name="Abt_LA">#REF!</definedName>
    <definedName name="AbtBez" localSheetId="8">[4]Voreinstellungen!#REF!</definedName>
    <definedName name="AbtBez" localSheetId="9">[4]Voreinstellungen!#REF!</definedName>
    <definedName name="AbtBez" localSheetId="10">[4]Voreinstellungen!#REF!</definedName>
    <definedName name="AbtBez" localSheetId="1">[4]Voreinstellungen!#REF!</definedName>
    <definedName name="AbtBez" localSheetId="7">[4]Voreinstellungen!#REF!</definedName>
    <definedName name="AbtBez">[4]Voreinstellungen!#REF!</definedName>
    <definedName name="anzahl">'[5]PWT Planung - PWT plan'!$O$1077:$O$1096</definedName>
    <definedName name="Anzahl2">[6]Berechnung!$D$8:$D$18</definedName>
    <definedName name="asedfasd">#REF!</definedName>
    <definedName name="AuditDatum">[7]Eingabe!$B$4</definedName>
    <definedName name="Auftrag_Nr.">[7]Eingabe!$B$3</definedName>
    <definedName name="Ausdruck" localSheetId="8">#REF!</definedName>
    <definedName name="Ausdruck" localSheetId="9">#REF!</definedName>
    <definedName name="Ausdruck" localSheetId="10">#REF!</definedName>
    <definedName name="Ausdruck" localSheetId="1">#REF!</definedName>
    <definedName name="Ausdruck" localSheetId="7">#REF!</definedName>
    <definedName name="Ausdruck">#REF!</definedName>
    <definedName name="Ausland" localSheetId="8">[3]Auswahllisten!#REF!</definedName>
    <definedName name="Ausland" localSheetId="9">[3]Auswahllisten!#REF!</definedName>
    <definedName name="Ausland" localSheetId="10">[3]Auswahllisten!#REF!</definedName>
    <definedName name="Ausland" localSheetId="1">[3]Auswahllisten!#REF!</definedName>
    <definedName name="Ausland" localSheetId="7">[3]Auswahllisten!#REF!</definedName>
    <definedName name="Ausland">[3]Auswahllisten!#REF!</definedName>
    <definedName name="Berichtsnummer" localSheetId="8">[8]Deckblatt!#REF!</definedName>
    <definedName name="Berichtsnummer" localSheetId="9">[8]Deckblatt!#REF!</definedName>
    <definedName name="Berichtsnummer" localSheetId="10">[8]Deckblatt!#REF!</definedName>
    <definedName name="Berichtsnummer" localSheetId="1">[8]Deckblatt!#REF!</definedName>
    <definedName name="Berichtsnummer" localSheetId="7">[8]Deckblatt!#REF!</definedName>
    <definedName name="Berichtsnummer">[8]Deckblatt!#REF!</definedName>
    <definedName name="Besuchsdatum" localSheetId="8">#REF!</definedName>
    <definedName name="Besuchsdatum" localSheetId="9">#REF!</definedName>
    <definedName name="Besuchsdatum" localSheetId="10">#REF!</definedName>
    <definedName name="Besuchsdatum" localSheetId="1">#REF!</definedName>
    <definedName name="Besuchsdatum" localSheetId="7">#REF!</definedName>
    <definedName name="Besuchsdatum">#REF!</definedName>
    <definedName name="Bewertung">'[9]Restschmutz deu'!$K$41:$K$42</definedName>
    <definedName name="Block1" localSheetId="8">#REF!,#REF!,#REF!,#REF!,#REF!,#REF!</definedName>
    <definedName name="Block1" localSheetId="9">#REF!,#REF!,#REF!,#REF!,#REF!,#REF!</definedName>
    <definedName name="Block1" localSheetId="10">#REF!,#REF!,#REF!,#REF!,#REF!,#REF!</definedName>
    <definedName name="Block1" localSheetId="1">#REF!,#REF!,#REF!,#REF!,#REF!,#REF!</definedName>
    <definedName name="Block1" localSheetId="7">#REF!,#REF!,#REF!,#REF!,#REF!,#REF!</definedName>
    <definedName name="Block1">#REF!,#REF!,#REF!,#REF!,#REF!,#REF!</definedName>
    <definedName name="Block2" localSheetId="8">#REF!,#REF!,#REF!,#REF!,#REF!,#REF!</definedName>
    <definedName name="Block2" localSheetId="9">#REF!,#REF!,#REF!,#REF!,#REF!,#REF!</definedName>
    <definedName name="Block2" localSheetId="10">#REF!,#REF!,#REF!,#REF!,#REF!,#REF!</definedName>
    <definedName name="Block2" localSheetId="1">#REF!,#REF!,#REF!,#REF!,#REF!,#REF!</definedName>
    <definedName name="Block2" localSheetId="7">#REF!,#REF!,#REF!,#REF!,#REF!,#REF!</definedName>
    <definedName name="Block2">#REF!,#REF!,#REF!,#REF!,#REF!,#REF!</definedName>
    <definedName name="Block3" localSheetId="8">#REF!,#REF!,#REF!,#REF!,#REF!,#REF!</definedName>
    <definedName name="Block3" localSheetId="9">#REF!,#REF!,#REF!,#REF!,#REF!,#REF!</definedName>
    <definedName name="Block3" localSheetId="10">#REF!,#REF!,#REF!,#REF!,#REF!,#REF!</definedName>
    <definedName name="Block3" localSheetId="1">#REF!,#REF!,#REF!,#REF!,#REF!,#REF!</definedName>
    <definedName name="Block3" localSheetId="7">#REF!,#REF!,#REF!,#REF!,#REF!,#REF!</definedName>
    <definedName name="Block3">#REF!,#REF!,#REF!,#REF!,#REF!,#REF!</definedName>
    <definedName name="Block4" localSheetId="8">#REF!,#REF!,#REF!,#REF!,#REF!,#REF!</definedName>
    <definedName name="Block4" localSheetId="9">#REF!,#REF!,#REF!,#REF!,#REF!,#REF!</definedName>
    <definedName name="Block4" localSheetId="10">#REF!,#REF!,#REF!,#REF!,#REF!,#REF!</definedName>
    <definedName name="Block4" localSheetId="1">#REF!,#REF!,#REF!,#REF!,#REF!,#REF!</definedName>
    <definedName name="Block4" localSheetId="7">#REF!,#REF!,#REF!,#REF!,#REF!,#REF!</definedName>
    <definedName name="Block4">#REF!,#REF!,#REF!,#REF!,#REF!,#REF!</definedName>
    <definedName name="Block5" localSheetId="8">#REF!,#REF!,#REF!,#REF!,#REF!,#REF!</definedName>
    <definedName name="Block5" localSheetId="9">#REF!,#REF!,#REF!,#REF!,#REF!,#REF!</definedName>
    <definedName name="Block5" localSheetId="10">#REF!,#REF!,#REF!,#REF!,#REF!,#REF!</definedName>
    <definedName name="Block5" localSheetId="1">#REF!,#REF!,#REF!,#REF!,#REF!,#REF!</definedName>
    <definedName name="Block5" localSheetId="7">#REF!,#REF!,#REF!,#REF!,#REF!,#REF!</definedName>
    <definedName name="Block5">#REF!,#REF!,#REF!,#REF!,#REF!,#REF!</definedName>
    <definedName name="Block6" localSheetId="8">#REF!,#REF!,#REF!,#REF!,#REF!,#REF!,#REF!</definedName>
    <definedName name="Block6" localSheetId="9">#REF!,#REF!,#REF!,#REF!,#REF!,#REF!,#REF!</definedName>
    <definedName name="Block6" localSheetId="10">#REF!,#REF!,#REF!,#REF!,#REF!,#REF!,#REF!</definedName>
    <definedName name="Block6" localSheetId="1">#REF!,#REF!,#REF!,#REF!,#REF!,#REF!,#REF!</definedName>
    <definedName name="Block6" localSheetId="7">#REF!,#REF!,#REF!,#REF!,#REF!,#REF!,#REF!</definedName>
    <definedName name="Block6">#REF!,#REF!,#REF!,#REF!,#REF!,#REF!,#REF!</definedName>
    <definedName name="Block7" localSheetId="8">#REF!,#REF!,#REF!,#REF!,#REF!,#REF!</definedName>
    <definedName name="Block7" localSheetId="9">#REF!,#REF!,#REF!,#REF!,#REF!,#REF!</definedName>
    <definedName name="Block7" localSheetId="10">#REF!,#REF!,#REF!,#REF!,#REF!,#REF!</definedName>
    <definedName name="Block7" localSheetId="1">#REF!,#REF!,#REF!,#REF!,#REF!,#REF!</definedName>
    <definedName name="Block7" localSheetId="7">#REF!,#REF!,#REF!,#REF!,#REF!,#REF!</definedName>
    <definedName name="Block7">#REF!,#REF!,#REF!,#REF!,#REF!,#REF!</definedName>
    <definedName name="CoAuditor" localSheetId="8">#REF!</definedName>
    <definedName name="CoAuditor" localSheetId="9">#REF!</definedName>
    <definedName name="CoAuditor" localSheetId="10">#REF!</definedName>
    <definedName name="CoAuditor" localSheetId="1">#REF!</definedName>
    <definedName name="CoAuditor" localSheetId="7">#REF!</definedName>
    <definedName name="CoAuditor">#REF!</definedName>
    <definedName name="days">[10]Listen!$A$2:$A$62</definedName>
    <definedName name="_xlnm.Print_Area" localSheetId="8">'Anlage 5 Deckblatt Software 1'!$A$1:$AN$85</definedName>
    <definedName name="_xlnm.Print_Area" localSheetId="9">'Anlage 5 Deckblatt Software 2'!$A$1:$AN$55</definedName>
    <definedName name="_xlnm.Print_Area" localSheetId="0">'Deckblatt '!$A$1:$AN$42</definedName>
    <definedName name="_xlnm.Print_Area" localSheetId="1">'PPF Abstimmung'!$A$1:$AP$12</definedName>
    <definedName name="_xlnm.Print_Area" localSheetId="2">'PPF-Bewertung'!$A$1:$AN$58</definedName>
    <definedName name="_xlnm.Print_Area" localSheetId="5">'Produktbez. Nachweise '!$A$1:$AW$63</definedName>
    <definedName name="_xlnm.Print_Area" localSheetId="3">'Prozessbez. Nachweise'!$A$1:$AN$44</definedName>
    <definedName name="_xlnm.Print_Area" localSheetId="6">'Selbstb. Produkt '!$A$1:$AN$32</definedName>
    <definedName name="_xlnm.Print_Area" localSheetId="7">'Selbstb. Prozess'!$A$1:$AN$44</definedName>
    <definedName name="_xlnm.Print_Titles" localSheetId="8">'Anlage 5 Deckblatt Software 1'!$1:$11</definedName>
    <definedName name="_xlnm.Print_Titles" localSheetId="9">'Anlage 5 Deckblatt Software 2'!$1:$11</definedName>
    <definedName name="_xlnm.Print_Titles" localSheetId="1">'PPF Abstimmung'!$1:$2</definedName>
    <definedName name="_xlnm.Print_Titles" localSheetId="2">'PPF-Bewertung'!$1:$11</definedName>
    <definedName name="DUNS_Nr" localSheetId="8">#REF!</definedName>
    <definedName name="DUNS_Nr" localSheetId="9">#REF!</definedName>
    <definedName name="DUNS_Nr" localSheetId="10">#REF!</definedName>
    <definedName name="DUNS_Nr" localSheetId="1">#REF!</definedName>
    <definedName name="DUNS_Nr" localSheetId="7">#REF!</definedName>
    <definedName name="DUNS_Nr">#REF!</definedName>
    <definedName name="ED_2" localSheetId="8">#REF!</definedName>
    <definedName name="ED_2" localSheetId="9">#REF!</definedName>
    <definedName name="ED_2" localSheetId="10">#REF!</definedName>
    <definedName name="ED_2" localSheetId="1">#REF!</definedName>
    <definedName name="ED_2" localSheetId="7">#REF!</definedName>
    <definedName name="ED_2">#REF!</definedName>
    <definedName name="ED_3" localSheetId="8">#REF!</definedName>
    <definedName name="ED_3" localSheetId="9">#REF!</definedName>
    <definedName name="ED_3" localSheetId="10">#REF!</definedName>
    <definedName name="ED_3" localSheetId="1">#REF!</definedName>
    <definedName name="ED_3" localSheetId="7">#REF!</definedName>
    <definedName name="ED_3">#REF!</definedName>
    <definedName name="ED_4" localSheetId="8">#REF!</definedName>
    <definedName name="ED_4" localSheetId="9">#REF!</definedName>
    <definedName name="ED_4" localSheetId="10">#REF!</definedName>
    <definedName name="ED_4" localSheetId="1">#REF!</definedName>
    <definedName name="ED_4" localSheetId="7">#REF!</definedName>
    <definedName name="ED_4">#REF!</definedName>
    <definedName name="ED_5" localSheetId="8">#REF!</definedName>
    <definedName name="ED_5" localSheetId="9">#REF!</definedName>
    <definedName name="ED_5" localSheetId="10">#REF!</definedName>
    <definedName name="ED_5" localSheetId="1">#REF!</definedName>
    <definedName name="ED_5" localSheetId="7">#REF!</definedName>
    <definedName name="ED_5">#REF!</definedName>
    <definedName name="ED_6" localSheetId="8">#REF!</definedName>
    <definedName name="ED_6" localSheetId="9">#REF!</definedName>
    <definedName name="ED_6" localSheetId="10">#REF!</definedName>
    <definedName name="ED_6" localSheetId="1">#REF!</definedName>
    <definedName name="ED_6" localSheetId="7">#REF!</definedName>
    <definedName name="ED_6">#REF!</definedName>
    <definedName name="ede" localSheetId="8">#REF!</definedName>
    <definedName name="ede" localSheetId="9">#REF!</definedName>
    <definedName name="ede" localSheetId="10">#REF!</definedName>
    <definedName name="ede" localSheetId="1">#REF!</definedName>
    <definedName name="ede" localSheetId="7">#REF!</definedName>
    <definedName name="ede">#REF!</definedName>
    <definedName name="EES" localSheetId="8">[11]Blatt2!#REF!,[11]Blatt2!#REF!</definedName>
    <definedName name="EES" localSheetId="9">[11]Blatt2!#REF!,[11]Blatt2!#REF!</definedName>
    <definedName name="EES" localSheetId="10">[11]Blatt2!#REF!,[11]Blatt2!#REF!</definedName>
    <definedName name="EES" localSheetId="1">[11]Blatt2!#REF!,[11]Blatt2!#REF!</definedName>
    <definedName name="EES" localSheetId="7">[11]Blatt2!#REF!,[11]Blatt2!#REF!</definedName>
    <definedName name="EES">[11]Blatt2!#REF!,[11]Blatt2!#REF!</definedName>
    <definedName name="EGES" localSheetId="8">[11]Blatt2!#REF!</definedName>
    <definedName name="EGES" localSheetId="9">[11]Blatt2!#REF!</definedName>
    <definedName name="EGES" localSheetId="10">[11]Blatt2!#REF!</definedName>
    <definedName name="EGES" localSheetId="1">[11]Blatt2!#REF!</definedName>
    <definedName name="EGES" localSheetId="7">[11]Blatt2!#REF!</definedName>
    <definedName name="EGES">[11]Blatt2!#REF!</definedName>
    <definedName name="ek" localSheetId="8">#REF!</definedName>
    <definedName name="ek" localSheetId="9">#REF!</definedName>
    <definedName name="ek" localSheetId="10">#REF!</definedName>
    <definedName name="ek" localSheetId="1">#REF!</definedName>
    <definedName name="ek" localSheetId="7">#REF!</definedName>
    <definedName name="ek">#REF!</definedName>
    <definedName name="Element5" localSheetId="8">#REF!</definedName>
    <definedName name="Element5" localSheetId="9">#REF!</definedName>
    <definedName name="Element5" localSheetId="10">#REF!</definedName>
    <definedName name="Element5" localSheetId="1">#REF!</definedName>
    <definedName name="Element5" localSheetId="7">#REF!</definedName>
    <definedName name="Element5">#REF!</definedName>
    <definedName name="element6">[2]Tabellen!$C$21:$AB$26</definedName>
    <definedName name="element7" localSheetId="8">#REF!</definedName>
    <definedName name="element7" localSheetId="9">#REF!</definedName>
    <definedName name="element7" localSheetId="10">#REF!</definedName>
    <definedName name="element7" localSheetId="1">#REF!</definedName>
    <definedName name="element7" localSheetId="7">#REF!</definedName>
    <definedName name="element7">#REF!</definedName>
    <definedName name="elementp3">[12]Bewertungsmatrix!$T$14:$X$14,[12]Bewertungsmatrix!$E$14:$I$14</definedName>
    <definedName name="elm" localSheetId="8">#REF!</definedName>
    <definedName name="elm" localSheetId="9">#REF!</definedName>
    <definedName name="elm" localSheetId="10">#REF!</definedName>
    <definedName name="elm" localSheetId="1">#REF!</definedName>
    <definedName name="elm" localSheetId="7">#REF!</definedName>
    <definedName name="elm">#REF!</definedName>
    <definedName name="EP" localSheetId="8">[11]Blatt2!#REF!</definedName>
    <definedName name="EP" localSheetId="9">[11]Blatt2!#REF!</definedName>
    <definedName name="EP" localSheetId="10">[11]Blatt2!#REF!</definedName>
    <definedName name="EP" localSheetId="1">[11]Blatt2!#REF!</definedName>
    <definedName name="EP" localSheetId="7">[11]Blatt2!#REF!</definedName>
    <definedName name="EP">[11]Blatt2!#REF!</definedName>
    <definedName name="Ep_2" localSheetId="8">#REF!</definedName>
    <definedName name="Ep_2" localSheetId="9">#REF!</definedName>
    <definedName name="Ep_2" localSheetId="10">#REF!</definedName>
    <definedName name="Ep_2" localSheetId="1">#REF!</definedName>
    <definedName name="Ep_2" localSheetId="7">#REF!</definedName>
    <definedName name="Ep_2">#REF!</definedName>
    <definedName name="Ep_3" localSheetId="8">#REF!</definedName>
    <definedName name="Ep_3" localSheetId="9">#REF!</definedName>
    <definedName name="Ep_3" localSheetId="10">#REF!</definedName>
    <definedName name="Ep_3" localSheetId="1">#REF!</definedName>
    <definedName name="Ep_3" localSheetId="7">#REF!</definedName>
    <definedName name="Ep_3">#REF!</definedName>
    <definedName name="Ep_4" localSheetId="8">#REF!</definedName>
    <definedName name="Ep_4" localSheetId="9">#REF!</definedName>
    <definedName name="Ep_4" localSheetId="10">#REF!</definedName>
    <definedName name="Ep_4" localSheetId="1">#REF!</definedName>
    <definedName name="Ep_4" localSheetId="7">#REF!</definedName>
    <definedName name="Ep_4">#REF!</definedName>
    <definedName name="Ep_5" localSheetId="8">#REF!</definedName>
    <definedName name="Ep_5" localSheetId="9">#REF!</definedName>
    <definedName name="Ep_5" localSheetId="10">#REF!</definedName>
    <definedName name="Ep_5" localSheetId="1">#REF!</definedName>
    <definedName name="Ep_5" localSheetId="7">#REF!</definedName>
    <definedName name="Ep_5">#REF!</definedName>
    <definedName name="Ep_6" localSheetId="8">#REF!</definedName>
    <definedName name="Ep_6" localSheetId="9">#REF!</definedName>
    <definedName name="Ep_6" localSheetId="10">#REF!</definedName>
    <definedName name="Ep_6" localSheetId="1">#REF!</definedName>
    <definedName name="Ep_6" localSheetId="7">#REF!</definedName>
    <definedName name="Ep_6">#REF!</definedName>
    <definedName name="epdp" localSheetId="8">#REF!</definedName>
    <definedName name="epdp" localSheetId="9">#REF!</definedName>
    <definedName name="epdp" localSheetId="10">#REF!</definedName>
    <definedName name="epdp" localSheetId="1">#REF!</definedName>
    <definedName name="epdp" localSheetId="7">#REF!</definedName>
    <definedName name="epdp">#REF!</definedName>
    <definedName name="epdr" localSheetId="8">#REF!</definedName>
    <definedName name="epdr" localSheetId="9">#REF!</definedName>
    <definedName name="epdr" localSheetId="10">#REF!</definedName>
    <definedName name="epdr" localSheetId="1">#REF!</definedName>
    <definedName name="epdr" localSheetId="7">#REF!</definedName>
    <definedName name="epdr">#REF!</definedName>
    <definedName name="epe" localSheetId="8">#REF!</definedName>
    <definedName name="epe" localSheetId="9">#REF!</definedName>
    <definedName name="epe" localSheetId="10">#REF!</definedName>
    <definedName name="epe" localSheetId="1">#REF!</definedName>
    <definedName name="epe" localSheetId="7">#REF!</definedName>
    <definedName name="epe">#REF!</definedName>
    <definedName name="epg" localSheetId="8">#REF!</definedName>
    <definedName name="epg" localSheetId="9">#REF!</definedName>
    <definedName name="epg" localSheetId="10">#REF!</definedName>
    <definedName name="epg" localSheetId="1">#REF!</definedName>
    <definedName name="epg" localSheetId="7">#REF!</definedName>
    <definedName name="epg">#REF!</definedName>
    <definedName name="epm" localSheetId="8">#REF!</definedName>
    <definedName name="epm" localSheetId="9">#REF!</definedName>
    <definedName name="epm" localSheetId="10">#REF!</definedName>
    <definedName name="epm" localSheetId="1">#REF!</definedName>
    <definedName name="epm" localSheetId="7">#REF!</definedName>
    <definedName name="epm">#REF!</definedName>
    <definedName name="epp" localSheetId="8">#REF!</definedName>
    <definedName name="epp" localSheetId="9">#REF!</definedName>
    <definedName name="epp" localSheetId="10">#REF!</definedName>
    <definedName name="epp" localSheetId="1">#REF!</definedName>
    <definedName name="epp" localSheetId="7">#REF!</definedName>
    <definedName name="epp">#REF!</definedName>
    <definedName name="epr" localSheetId="8">#REF!</definedName>
    <definedName name="epr" localSheetId="9">#REF!</definedName>
    <definedName name="epr" localSheetId="10">#REF!</definedName>
    <definedName name="epr" localSheetId="1">#REF!</definedName>
    <definedName name="epr" localSheetId="7">#REF!</definedName>
    <definedName name="epr">#REF!</definedName>
    <definedName name="epzp" localSheetId="8">#REF!</definedName>
    <definedName name="epzp" localSheetId="9">#REF!</definedName>
    <definedName name="epzp" localSheetId="10">#REF!</definedName>
    <definedName name="epzp" localSheetId="1">#REF!</definedName>
    <definedName name="epzp" localSheetId="7">#REF!</definedName>
    <definedName name="epzp">#REF!</definedName>
    <definedName name="epzr" localSheetId="8">#REF!</definedName>
    <definedName name="epzr" localSheetId="9">#REF!</definedName>
    <definedName name="epzr" localSheetId="10">#REF!</definedName>
    <definedName name="epzr" localSheetId="1">#REF!</definedName>
    <definedName name="epzr" localSheetId="7">#REF!</definedName>
    <definedName name="epzr">#REF!</definedName>
    <definedName name="EQF" localSheetId="8">#REF!</definedName>
    <definedName name="EQF" localSheetId="9">#REF!</definedName>
    <definedName name="EQF">#REF!</definedName>
    <definedName name="ergebnis1" localSheetId="8">#REF!</definedName>
    <definedName name="ergebnis1" localSheetId="9">#REF!</definedName>
    <definedName name="ergebnis1" localSheetId="10">#REF!</definedName>
    <definedName name="ergebnis1" localSheetId="1">#REF!</definedName>
    <definedName name="ergebnis1" localSheetId="7">#REF!</definedName>
    <definedName name="ergebnis1">#REF!</definedName>
    <definedName name="EU" localSheetId="8">[11]Blatt2!#REF!</definedName>
    <definedName name="EU" localSheetId="9">[11]Blatt2!#REF!</definedName>
    <definedName name="EU" localSheetId="10">[11]Blatt2!#REF!</definedName>
    <definedName name="EU" localSheetId="1">[11]Blatt2!#REF!</definedName>
    <definedName name="EU" localSheetId="7">[11]Blatt2!#REF!</definedName>
    <definedName name="EU">[11]Blatt2!#REF!</definedName>
    <definedName name="ez" localSheetId="8">#REF!</definedName>
    <definedName name="ez" localSheetId="9">#REF!</definedName>
    <definedName name="ez" localSheetId="10">#REF!</definedName>
    <definedName name="ez" localSheetId="1">#REF!</definedName>
    <definedName name="ez" localSheetId="7">#REF!</definedName>
    <definedName name="ez">#REF!</definedName>
    <definedName name="Farbe" localSheetId="8">#REF!</definedName>
    <definedName name="Farbe" localSheetId="9">#REF!</definedName>
    <definedName name="Farbe" localSheetId="10">#REF!</definedName>
    <definedName name="Farbe" localSheetId="1">#REF!</definedName>
    <definedName name="Farbe" localSheetId="7">#REF!</definedName>
    <definedName name="Farbe">#REF!</definedName>
    <definedName name="FQF" localSheetId="8">[4]Voreinstellungen!#REF!</definedName>
    <definedName name="FQF" localSheetId="9">[4]Voreinstellungen!#REF!</definedName>
    <definedName name="FQF" localSheetId="10">[4]Voreinstellungen!#REF!</definedName>
    <definedName name="FQF" localSheetId="1">[4]Voreinstellungen!#REF!</definedName>
    <definedName name="FQF" localSheetId="7">[4]Voreinstellungen!#REF!</definedName>
    <definedName name="FQF">[4]Voreinstellungen!#REF!</definedName>
    <definedName name="Funk8" localSheetId="8">[4]Eingabe!#REF!</definedName>
    <definedName name="Funk8" localSheetId="9">[4]Eingabe!#REF!</definedName>
    <definedName name="Funk8" localSheetId="10">[4]Eingabe!#REF!</definedName>
    <definedName name="Funk8" localSheetId="1">[4]Eingabe!#REF!</definedName>
    <definedName name="Funk8" localSheetId="7">[4]Eingabe!#REF!</definedName>
    <definedName name="Funk8">[4]Eingabe!#REF!</definedName>
    <definedName name="gen" localSheetId="8">#REF!</definedName>
    <definedName name="gen" localSheetId="9">#REF!</definedName>
    <definedName name="gen" localSheetId="10">#REF!</definedName>
    <definedName name="gen" localSheetId="1">#REF!</definedName>
    <definedName name="gen" localSheetId="7">#REF!</definedName>
    <definedName name="gen">#REF!</definedName>
    <definedName name="GF" localSheetId="8">#REF!</definedName>
    <definedName name="GF" localSheetId="9">#REF!</definedName>
    <definedName name="GF" localSheetId="10">#REF!</definedName>
    <definedName name="GF" localSheetId="1">#REF!</definedName>
    <definedName name="GF" localSheetId="7">#REF!</definedName>
    <definedName name="GF">#REF!</definedName>
    <definedName name="ISFOXAutomaticLabelingDisabled" hidden="1">"True"</definedName>
    <definedName name="ISFOXClassificationHistory_0" hidden="1">"DOMFGDVB\br29229;1bf05145-f82c-4a64-b8d3-b047f592889d;Confidential;2015-09-18T09:26:44;;DRX|"</definedName>
    <definedName name="ISFOXClassificationId" hidden="1">"1bf05145-f82c-4a64-b8d3-b047f592889d"</definedName>
    <definedName name="ISFOXClassificationInKeywords" hidden="1">"Confidential"</definedName>
    <definedName name="ISFOXClassificationName" hidden="1">"Confidential"</definedName>
    <definedName name="ISFOXOldClassificationId" hidden="1">"1bf05145-f82c-4a64-b8d3-b047f592889d"</definedName>
    <definedName name="ISFOXOldClassificationIdBackup" hidden="1">"00000000-0000-0000-0000-000000000000"</definedName>
    <definedName name="ISFOXPrefix" hidden="1">"DRX"</definedName>
    <definedName name="ISFOXPreviousClassificationId" hidden="1">"1bf05145-f82c-4a64-b8d3-b047f592889d"</definedName>
    <definedName name="ISFOXSaveAsProcess" hidden="1">"False"</definedName>
    <definedName name="ISFOXShowClassificationRequestWindow" hidden="1">"False"</definedName>
    <definedName name="ISFOXVersionHistoryCount" hidden="1">1</definedName>
    <definedName name="ISFOXVersioningChanged" hidden="1">"False"</definedName>
    <definedName name="ISFOXWorkbookInitialized" hidden="1">"False"</definedName>
    <definedName name="K_Name" localSheetId="8">#REF!</definedName>
    <definedName name="K_Name" localSheetId="9">#REF!</definedName>
    <definedName name="K_Name" localSheetId="10">#REF!</definedName>
    <definedName name="K_Name" localSheetId="1">#REF!</definedName>
    <definedName name="K_Name" localSheetId="7">#REF!</definedName>
    <definedName name="K_Name">#REF!</definedName>
    <definedName name="Klasse">[3]Auswahllisten!$G$21:$G$23</definedName>
    <definedName name="kopie" localSheetId="8">#REF!</definedName>
    <definedName name="kopie" localSheetId="9">#REF!</definedName>
    <definedName name="kopie">#REF!</definedName>
    <definedName name="Länder">[3]Auswahllisten!$O$1:$O$221</definedName>
    <definedName name="Leadauditor" localSheetId="8">#REF!</definedName>
    <definedName name="Leadauditor" localSheetId="9">#REF!</definedName>
    <definedName name="Leadauditor" localSheetId="10">#REF!</definedName>
    <definedName name="Leadauditor" localSheetId="1">#REF!</definedName>
    <definedName name="Leadauditor" localSheetId="7">#REF!</definedName>
    <definedName name="Leadauditor">#REF!</definedName>
    <definedName name="li0" localSheetId="8">#REF!</definedName>
    <definedName name="li0" localSheetId="9">#REF!</definedName>
    <definedName name="li0" localSheetId="10">#REF!</definedName>
    <definedName name="li0" localSheetId="1">#REF!</definedName>
    <definedName name="li0" localSheetId="7">#REF!</definedName>
    <definedName name="li0">#REF!</definedName>
    <definedName name="Lief_Ort" localSheetId="8">#REF!</definedName>
    <definedName name="Lief_Ort" localSheetId="9">#REF!</definedName>
    <definedName name="Lief_Ort" localSheetId="10">#REF!</definedName>
    <definedName name="Lief_Ort" localSheetId="1">#REF!</definedName>
    <definedName name="Lief_Ort" localSheetId="7">#REF!</definedName>
    <definedName name="Lief_Ort">#REF!</definedName>
    <definedName name="Lief_PLZ" localSheetId="8">#REF!</definedName>
    <definedName name="Lief_PLZ" localSheetId="9">#REF!</definedName>
    <definedName name="Lief_PLZ" localSheetId="10">#REF!</definedName>
    <definedName name="Lief_PLZ" localSheetId="1">#REF!</definedName>
    <definedName name="Lief_PLZ" localSheetId="7">#REF!</definedName>
    <definedName name="Lief_PLZ">#REF!</definedName>
    <definedName name="Lief_Str" localSheetId="8">#REF!</definedName>
    <definedName name="Lief_Str" localSheetId="9">#REF!</definedName>
    <definedName name="Lief_Str" localSheetId="10">#REF!</definedName>
    <definedName name="Lief_Str" localSheetId="1">#REF!</definedName>
    <definedName name="Lief_Str" localSheetId="7">#REF!</definedName>
    <definedName name="Lief_Str">#REF!</definedName>
    <definedName name="Lief_Unterschr" localSheetId="8">#REF!</definedName>
    <definedName name="Lief_Unterschr" localSheetId="9">#REF!</definedName>
    <definedName name="Lief_Unterschr" localSheetId="10">#REF!</definedName>
    <definedName name="Lief_Unterschr" localSheetId="1">#REF!</definedName>
    <definedName name="Lief_Unterschr" localSheetId="7">#REF!</definedName>
    <definedName name="Lief_Unterschr">#REF!</definedName>
    <definedName name="Lieferant" localSheetId="8">#REF!</definedName>
    <definedName name="Lieferant" localSheetId="9">#REF!</definedName>
    <definedName name="Lieferant" localSheetId="10">#REF!</definedName>
    <definedName name="Lieferant" localSheetId="1">#REF!</definedName>
    <definedName name="Lieferant" localSheetId="7">#REF!</definedName>
    <definedName name="Lieferant">#REF!</definedName>
    <definedName name="Lieferantennummer" localSheetId="8">#REF!</definedName>
    <definedName name="Lieferantennummer" localSheetId="9">#REF!</definedName>
    <definedName name="Lieferantennummer" localSheetId="10">#REF!</definedName>
    <definedName name="Lieferantennummer" localSheetId="1">#REF!</definedName>
    <definedName name="Lieferantennummer" localSheetId="7">#REF!</definedName>
    <definedName name="Lieferantennummer">#REF!</definedName>
    <definedName name="LieferantNr" localSheetId="8">#REF!</definedName>
    <definedName name="LieferantNr" localSheetId="9">#REF!</definedName>
    <definedName name="LieferantNr" localSheetId="10">#REF!</definedName>
    <definedName name="LieferantNr" localSheetId="1">#REF!</definedName>
    <definedName name="LieferantNr" localSheetId="7">#REF!</definedName>
    <definedName name="LieferantNr">#REF!</definedName>
    <definedName name="Liste" localSheetId="8">#REF!</definedName>
    <definedName name="Liste" localSheetId="9">#REF!</definedName>
    <definedName name="Liste">#REF!</definedName>
    <definedName name="ListeFQF" localSheetId="8">#REF!</definedName>
    <definedName name="ListeFQF" localSheetId="9">#REF!</definedName>
    <definedName name="ListeFQF" localSheetId="10">#REF!</definedName>
    <definedName name="ListeFQF" localSheetId="1">#REF!</definedName>
    <definedName name="ListeFQF" localSheetId="7">#REF!</definedName>
    <definedName name="ListeFQF">#REF!</definedName>
    <definedName name="mm_Berner" localSheetId="8">[3]Auswahllisten!#REF!</definedName>
    <definedName name="mm_Berner" localSheetId="9">[3]Auswahllisten!#REF!</definedName>
    <definedName name="mm_Berner" localSheetId="10">[3]Auswahllisten!#REF!</definedName>
    <definedName name="mm_Berner" localSheetId="1">[3]Auswahllisten!#REF!</definedName>
    <definedName name="mm_Berner" localSheetId="7">[3]Auswahllisten!#REF!</definedName>
    <definedName name="mm_Berner">[3]Auswahllisten!#REF!</definedName>
    <definedName name="mm_Bruns" localSheetId="8">[3]Auswahllisten!#REF!</definedName>
    <definedName name="mm_Bruns" localSheetId="9">[3]Auswahllisten!#REF!</definedName>
    <definedName name="mm_Bruns" localSheetId="10">[3]Auswahllisten!#REF!</definedName>
    <definedName name="mm_Bruns" localSheetId="1">[3]Auswahllisten!#REF!</definedName>
    <definedName name="mm_Bruns" localSheetId="7">[3]Auswahllisten!#REF!</definedName>
    <definedName name="mm_Bruns">[3]Auswahllisten!#REF!</definedName>
    <definedName name="mm_Holzinger" localSheetId="8">[3]Auswahllisten!#REF!</definedName>
    <definedName name="mm_Holzinger" localSheetId="9">[3]Auswahllisten!#REF!</definedName>
    <definedName name="mm_Holzinger" localSheetId="10">[3]Auswahllisten!#REF!</definedName>
    <definedName name="mm_Holzinger" localSheetId="1">[3]Auswahllisten!#REF!</definedName>
    <definedName name="mm_Holzinger" localSheetId="7">[3]Auswahllisten!#REF!</definedName>
    <definedName name="mm_Holzinger">[3]Auswahllisten!#REF!</definedName>
    <definedName name="mm_Kleinhans" localSheetId="8">[3]Auswahllisten!#REF!</definedName>
    <definedName name="mm_Kleinhans" localSheetId="9">[3]Auswahllisten!#REF!</definedName>
    <definedName name="mm_Kleinhans" localSheetId="10">[3]Auswahllisten!#REF!</definedName>
    <definedName name="mm_Kleinhans" localSheetId="1">[3]Auswahllisten!#REF!</definedName>
    <definedName name="mm_Kleinhans" localSheetId="7">[3]Auswahllisten!#REF!</definedName>
    <definedName name="mm_Kleinhans">[3]Auswahllisten!#REF!</definedName>
    <definedName name="mm_Kunz" localSheetId="8">[3]Auswahllisten!#REF!</definedName>
    <definedName name="mm_Kunz" localSheetId="9">[3]Auswahllisten!#REF!</definedName>
    <definedName name="mm_Kunz" localSheetId="10">[3]Auswahllisten!#REF!</definedName>
    <definedName name="mm_Kunz" localSheetId="1">[3]Auswahllisten!#REF!</definedName>
    <definedName name="mm_Kunz" localSheetId="7">[3]Auswahllisten!#REF!</definedName>
    <definedName name="mm_Kunz">[3]Auswahllisten!#REF!</definedName>
    <definedName name="mm_roth" localSheetId="8">[3]Auswahllisten!#REF!</definedName>
    <definedName name="mm_roth" localSheetId="9">[3]Auswahllisten!#REF!</definedName>
    <definedName name="mm_roth" localSheetId="10">[3]Auswahllisten!#REF!</definedName>
    <definedName name="mm_roth" localSheetId="1">[3]Auswahllisten!#REF!</definedName>
    <definedName name="mm_roth" localSheetId="7">[3]Auswahllisten!#REF!</definedName>
    <definedName name="mm_roth">[3]Auswahllisten!#REF!</definedName>
    <definedName name="namen4">[3]Auswahllisten!$B$3:$B$16</definedName>
    <definedName name="Neu" localSheetId="8">#REF!</definedName>
    <definedName name="Neu" localSheetId="9">#REF!</definedName>
    <definedName name="Neu">#REF!</definedName>
    <definedName name="PA" localSheetId="8">#REF!,#REF!,#REF!,#REF!,#REF!,#REF!,#REF!,#REF!,#REF!,#REF!,#REF!,#REF!,#REF!,#REF!,#REF!,#REF!,#REF!,#REF!</definedName>
    <definedName name="PA" localSheetId="9">#REF!,#REF!,#REF!,#REF!,#REF!,#REF!,#REF!,#REF!,#REF!,#REF!,#REF!,#REF!,#REF!,#REF!,#REF!,#REF!,#REF!,#REF!</definedName>
    <definedName name="PA" localSheetId="10">#REF!,#REF!,#REF!,#REF!,#REF!,#REF!,#REF!,#REF!,#REF!,#REF!,#REF!,#REF!,#REF!,#REF!,#REF!,#REF!,#REF!,#REF!</definedName>
    <definedName name="PA" localSheetId="1">#REF!,#REF!,#REF!,#REF!,#REF!,#REF!,#REF!,#REF!,#REF!,#REF!,#REF!,#REF!,#REF!,#REF!,#REF!,#REF!,#REF!,#REF!</definedName>
    <definedName name="PA" localSheetId="7">#REF!,#REF!,#REF!,#REF!,#REF!,#REF!,#REF!,#REF!,#REF!,#REF!,#REF!,#REF!,#REF!,#REF!,#REF!,#REF!,#REF!,#REF!</definedName>
    <definedName name="PA">#REF!,#REF!,#REF!,#REF!,#REF!,#REF!,#REF!,#REF!,#REF!,#REF!,#REF!,#REF!,#REF!,#REF!,#REF!,#REF!,#REF!,#REF!</definedName>
    <definedName name="ProdGr_ProzSchrA" localSheetId="8">[4]Eingabe!#REF!</definedName>
    <definedName name="ProdGr_ProzSchrA" localSheetId="9">[4]Eingabe!#REF!</definedName>
    <definedName name="ProdGr_ProzSchrA" localSheetId="10">[4]Eingabe!#REF!</definedName>
    <definedName name="ProdGr_ProzSchrA" localSheetId="1">[4]Eingabe!#REF!</definedName>
    <definedName name="ProdGr_ProzSchrA" localSheetId="7">[4]Eingabe!#REF!</definedName>
    <definedName name="ProdGr_ProzSchrA">[4]Eingabe!#REF!</definedName>
    <definedName name="ProdGrA" localSheetId="8">[4]Eingabe!#REF!</definedName>
    <definedName name="ProdGrA" localSheetId="9">[4]Eingabe!#REF!</definedName>
    <definedName name="ProdGrA" localSheetId="10">[4]Eingabe!#REF!</definedName>
    <definedName name="ProdGrA" localSheetId="1">[4]Eingabe!#REF!</definedName>
    <definedName name="ProdGrA" localSheetId="7">[4]Eingabe!#REF!</definedName>
    <definedName name="ProdGrA">[4]Eingabe!#REF!</definedName>
    <definedName name="ProdGrNrA" localSheetId="8">[4]Eingabe!#REF!</definedName>
    <definedName name="ProdGrNrA" localSheetId="9">[4]Eingabe!#REF!</definedName>
    <definedName name="ProdGrNrA" localSheetId="10">[4]Eingabe!#REF!</definedName>
    <definedName name="ProdGrNrA" localSheetId="1">[4]Eingabe!#REF!</definedName>
    <definedName name="ProdGrNrA" localSheetId="7">[4]Eingabe!#REF!</definedName>
    <definedName name="ProdGrNrA">[4]Eingabe!#REF!</definedName>
    <definedName name="Produkt">[7]Eingabe!$B$2</definedName>
    <definedName name="Prozess" localSheetId="8">#REF!,#REF!,#REF!,#REF!,#REF!,#REF!,#REF!,#REF!,#REF!,#REF!,#REF!,#REF!,#REF!,#REF!,#REF!,#REF!,#REF!,#REF!</definedName>
    <definedName name="Prozess" localSheetId="9">#REF!,#REF!,#REF!,#REF!,#REF!,#REF!,#REF!,#REF!,#REF!,#REF!,#REF!,#REF!,#REF!,#REF!,#REF!,#REF!,#REF!,#REF!</definedName>
    <definedName name="Prozess" localSheetId="10">#REF!,#REF!,#REF!,#REF!,#REF!,#REF!,#REF!,#REF!,#REF!,#REF!,#REF!,#REF!,#REF!,#REF!,#REF!,#REF!,#REF!,#REF!</definedName>
    <definedName name="Prozess" localSheetId="1">#REF!,#REF!,#REF!,#REF!,#REF!,#REF!,#REF!,#REF!,#REF!,#REF!,#REF!,#REF!,#REF!,#REF!,#REF!,#REF!,#REF!,#REF!</definedName>
    <definedName name="Prozess" localSheetId="7">#REF!,#REF!,#REF!,#REF!,#REF!,#REF!,#REF!,#REF!,#REF!,#REF!,#REF!,#REF!,#REF!,#REF!,#REF!,#REF!,#REF!,#REF!</definedName>
    <definedName name="Prozess">#REF!,#REF!,#REF!,#REF!,#REF!,#REF!,#REF!,#REF!,#REF!,#REF!,#REF!,#REF!,#REF!,#REF!,#REF!,#REF!,#REF!,#REF!</definedName>
    <definedName name="Prozess2" localSheetId="8">#REF!,#REF!,#REF!,#REF!,#REF!,#REF!,#REF!,#REF!,#REF!,#REF!,#REF!,#REF!,#REF!,#REF!,#REF!,#REF!,#REF!,#REF!</definedName>
    <definedName name="Prozess2" localSheetId="9">#REF!,#REF!,#REF!,#REF!,#REF!,#REF!,#REF!,#REF!,#REF!,#REF!,#REF!,#REF!,#REF!,#REF!,#REF!,#REF!,#REF!,#REF!</definedName>
    <definedName name="Prozess2" localSheetId="10">#REF!,#REF!,#REF!,#REF!,#REF!,#REF!,#REF!,#REF!,#REF!,#REF!,#REF!,#REF!,#REF!,#REF!,#REF!,#REF!,#REF!,#REF!</definedName>
    <definedName name="Prozess2" localSheetId="1">#REF!,#REF!,#REF!,#REF!,#REF!,#REF!,#REF!,#REF!,#REF!,#REF!,#REF!,#REF!,#REF!,#REF!,#REF!,#REF!,#REF!,#REF!</definedName>
    <definedName name="Prozess2" localSheetId="7">#REF!,#REF!,#REF!,#REF!,#REF!,#REF!,#REF!,#REF!,#REF!,#REF!,#REF!,#REF!,#REF!,#REF!,#REF!,#REF!,#REF!,#REF!</definedName>
    <definedName name="Prozess2">#REF!,#REF!,#REF!,#REF!,#REF!,#REF!,#REF!,#REF!,#REF!,#REF!,#REF!,#REF!,#REF!,#REF!,#REF!,#REF!,#REF!,#REF!</definedName>
    <definedName name="Prozess3" localSheetId="8">#REF!,#REF!,#REF!,#REF!,#REF!,#REF!,#REF!,#REF!,#REF!,#REF!,#REF!,#REF!,#REF!,#REF!,#REF!,#REF!,#REF!,#REF!,#REF!</definedName>
    <definedName name="Prozess3" localSheetId="9">#REF!,#REF!,#REF!,#REF!,#REF!,#REF!,#REF!,#REF!,#REF!,#REF!,#REF!,#REF!,#REF!,#REF!,#REF!,#REF!,#REF!,#REF!,#REF!</definedName>
    <definedName name="Prozess3" localSheetId="10">#REF!,#REF!,#REF!,#REF!,#REF!,#REF!,#REF!,#REF!,#REF!,#REF!,#REF!,#REF!,#REF!,#REF!,#REF!,#REF!,#REF!,#REF!,#REF!</definedName>
    <definedName name="Prozess3" localSheetId="1">#REF!,#REF!,#REF!,#REF!,#REF!,#REF!,#REF!,#REF!,#REF!,#REF!,#REF!,#REF!,#REF!,#REF!,#REF!,#REF!,#REF!,#REF!,#REF!</definedName>
    <definedName name="Prozess3" localSheetId="7">#REF!,#REF!,#REF!,#REF!,#REF!,#REF!,#REF!,#REF!,#REF!,#REF!,#REF!,#REF!,#REF!,#REF!,#REF!,#REF!,#REF!,#REF!,#REF!</definedName>
    <definedName name="Prozess3">#REF!,#REF!,#REF!,#REF!,#REF!,#REF!,#REF!,#REF!,#REF!,#REF!,#REF!,#REF!,#REF!,#REF!,#REF!,#REF!,#REF!,#REF!,#REF!</definedName>
    <definedName name="PrSchr1" localSheetId="8">#REF!</definedName>
    <definedName name="PrSchr1" localSheetId="9">#REF!</definedName>
    <definedName name="PrSchr1" localSheetId="10">#REF!</definedName>
    <definedName name="PrSchr1" localSheetId="1">#REF!</definedName>
    <definedName name="PrSchr1" localSheetId="7">#REF!</definedName>
    <definedName name="PrSchr1">#REF!</definedName>
    <definedName name="PrSchr10" localSheetId="8">#REF!</definedName>
    <definedName name="PrSchr10" localSheetId="9">#REF!</definedName>
    <definedName name="PrSchr10" localSheetId="10">#REF!</definedName>
    <definedName name="PrSchr10" localSheetId="1">#REF!</definedName>
    <definedName name="PrSchr10" localSheetId="7">#REF!</definedName>
    <definedName name="PrSchr10">#REF!</definedName>
    <definedName name="PrSchr2" localSheetId="8">#REF!</definedName>
    <definedName name="PrSchr2" localSheetId="9">#REF!</definedName>
    <definedName name="PrSchr2" localSheetId="10">#REF!</definedName>
    <definedName name="PrSchr2" localSheetId="1">#REF!</definedName>
    <definedName name="PrSchr2" localSheetId="7">#REF!</definedName>
    <definedName name="PrSchr2">#REF!</definedName>
    <definedName name="PrSchr3" localSheetId="8">#REF!</definedName>
    <definedName name="PrSchr3" localSheetId="9">#REF!</definedName>
    <definedName name="PrSchr3" localSheetId="10">#REF!</definedName>
    <definedName name="PrSchr3" localSheetId="1">#REF!</definedName>
    <definedName name="PrSchr3" localSheetId="7">#REF!</definedName>
    <definedName name="PrSchr3">#REF!</definedName>
    <definedName name="PrSchr4" localSheetId="8">#REF!</definedName>
    <definedName name="PrSchr4" localSheetId="9">#REF!</definedName>
    <definedName name="PrSchr4" localSheetId="10">#REF!</definedName>
    <definedName name="PrSchr4" localSheetId="1">#REF!</definedName>
    <definedName name="PrSchr4" localSheetId="7">#REF!</definedName>
    <definedName name="PrSchr4">#REF!</definedName>
    <definedName name="PrSchr5" localSheetId="8">#REF!</definedName>
    <definedName name="PrSchr5" localSheetId="9">#REF!</definedName>
    <definedName name="PrSchr5" localSheetId="10">#REF!</definedName>
    <definedName name="PrSchr5" localSheetId="1">#REF!</definedName>
    <definedName name="PrSchr5" localSheetId="7">#REF!</definedName>
    <definedName name="PrSchr5">#REF!</definedName>
    <definedName name="PrSchr6" localSheetId="8">#REF!</definedName>
    <definedName name="PrSchr6" localSheetId="9">#REF!</definedName>
    <definedName name="PrSchr6" localSheetId="10">#REF!</definedName>
    <definedName name="PrSchr6" localSheetId="1">#REF!</definedName>
    <definedName name="PrSchr6" localSheetId="7">#REF!</definedName>
    <definedName name="PrSchr6">#REF!</definedName>
    <definedName name="PrSchr7" localSheetId="8">#REF!</definedName>
    <definedName name="PrSchr7" localSheetId="9">#REF!</definedName>
    <definedName name="PrSchr7" localSheetId="10">#REF!</definedName>
    <definedName name="PrSchr7" localSheetId="1">#REF!</definedName>
    <definedName name="PrSchr7" localSheetId="7">#REF!</definedName>
    <definedName name="PrSchr7">#REF!</definedName>
    <definedName name="PrSchr8" localSheetId="8">#REF!</definedName>
    <definedName name="PrSchr8" localSheetId="9">#REF!</definedName>
    <definedName name="PrSchr8" localSheetId="10">#REF!</definedName>
    <definedName name="PrSchr8" localSheetId="1">#REF!</definedName>
    <definedName name="PrSchr8" localSheetId="7">#REF!</definedName>
    <definedName name="PrSchr8">#REF!</definedName>
    <definedName name="PrSchr9" localSheetId="8">#REF!</definedName>
    <definedName name="PrSchr9" localSheetId="9">#REF!</definedName>
    <definedName name="PrSchr9" localSheetId="10">#REF!</definedName>
    <definedName name="PrSchr9" localSheetId="1">#REF!</definedName>
    <definedName name="PrSchr9" localSheetId="7">#REF!</definedName>
    <definedName name="PrSchr9">#REF!</definedName>
    <definedName name="PrSchrNr1" localSheetId="8">#REF!</definedName>
    <definedName name="PrSchrNr1" localSheetId="9">#REF!</definedName>
    <definedName name="PrSchrNr1" localSheetId="10">#REF!</definedName>
    <definedName name="PrSchrNr1" localSheetId="1">#REF!</definedName>
    <definedName name="PrSchrNr1" localSheetId="7">#REF!</definedName>
    <definedName name="PrSchrNr1">#REF!</definedName>
    <definedName name="PrSchrNr10" localSheetId="8">#REF!</definedName>
    <definedName name="PrSchrNr10" localSheetId="9">#REF!</definedName>
    <definedName name="PrSchrNr10" localSheetId="10">#REF!</definedName>
    <definedName name="PrSchrNr10" localSheetId="1">#REF!</definedName>
    <definedName name="PrSchrNr10" localSheetId="7">#REF!</definedName>
    <definedName name="PrSchrNr10">#REF!</definedName>
    <definedName name="PrSchrNr2" localSheetId="8">#REF!</definedName>
    <definedName name="PrSchrNr2" localSheetId="9">#REF!</definedName>
    <definedName name="PrSchrNr2" localSheetId="10">#REF!</definedName>
    <definedName name="PrSchrNr2" localSheetId="1">#REF!</definedName>
    <definedName name="PrSchrNr2" localSheetId="7">#REF!</definedName>
    <definedName name="PrSchrNr2">#REF!</definedName>
    <definedName name="PrSchrNr3" localSheetId="8">#REF!</definedName>
    <definedName name="PrSchrNr3" localSheetId="9">#REF!</definedName>
    <definedName name="PrSchrNr3" localSheetId="10">#REF!</definedName>
    <definedName name="PrSchrNr3" localSheetId="1">#REF!</definedName>
    <definedName name="PrSchrNr3" localSheetId="7">#REF!</definedName>
    <definedName name="PrSchrNr3">#REF!</definedName>
    <definedName name="PrSchrNr4" localSheetId="8">#REF!</definedName>
    <definedName name="PrSchrNr4" localSheetId="9">#REF!</definedName>
    <definedName name="PrSchrNr4" localSheetId="10">#REF!</definedName>
    <definedName name="PrSchrNr4" localSheetId="1">#REF!</definedName>
    <definedName name="PrSchrNr4" localSheetId="7">#REF!</definedName>
    <definedName name="PrSchrNr4">#REF!</definedName>
    <definedName name="PrSchrNr5" localSheetId="8">#REF!</definedName>
    <definedName name="PrSchrNr5" localSheetId="9">#REF!</definedName>
    <definedName name="PrSchrNr5" localSheetId="10">#REF!</definedName>
    <definedName name="PrSchrNr5" localSheetId="1">#REF!</definedName>
    <definedName name="PrSchrNr5" localSheetId="7">#REF!</definedName>
    <definedName name="PrSchrNr5">#REF!</definedName>
    <definedName name="PrSchrNr6" localSheetId="8">#REF!</definedName>
    <definedName name="PrSchrNr6" localSheetId="9">#REF!</definedName>
    <definedName name="PrSchrNr6" localSheetId="10">#REF!</definedName>
    <definedName name="PrSchrNr6" localSheetId="1">#REF!</definedName>
    <definedName name="PrSchrNr6" localSheetId="7">#REF!</definedName>
    <definedName name="PrSchrNr6">#REF!</definedName>
    <definedName name="PrSchrNr7" localSheetId="8">#REF!</definedName>
    <definedName name="PrSchrNr7" localSheetId="9">#REF!</definedName>
    <definedName name="PrSchrNr7" localSheetId="10">#REF!</definedName>
    <definedName name="PrSchrNr7" localSheetId="1">#REF!</definedName>
    <definedName name="PrSchrNr7" localSheetId="7">#REF!</definedName>
    <definedName name="PrSchrNr7">#REF!</definedName>
    <definedName name="PrSchrNr8" localSheetId="8">#REF!</definedName>
    <definedName name="PrSchrNr8" localSheetId="9">#REF!</definedName>
    <definedName name="PrSchrNr8" localSheetId="10">#REF!</definedName>
    <definedName name="PrSchrNr8" localSheetId="1">#REF!</definedName>
    <definedName name="PrSchrNr8" localSheetId="7">#REF!</definedName>
    <definedName name="PrSchrNr8">#REF!</definedName>
    <definedName name="PrSchrNr9" localSheetId="8">#REF!</definedName>
    <definedName name="PrSchrNr9" localSheetId="9">#REF!</definedName>
    <definedName name="PrSchrNr9" localSheetId="10">#REF!</definedName>
    <definedName name="PrSchrNr9" localSheetId="1">#REF!</definedName>
    <definedName name="PrSchrNr9" localSheetId="7">#REF!</definedName>
    <definedName name="PrSchrNr9">#REF!</definedName>
    <definedName name="QMB" localSheetId="8">#REF!</definedName>
    <definedName name="QMB" localSheetId="9">#REF!</definedName>
    <definedName name="QMB" localSheetId="10">#REF!</definedName>
    <definedName name="QMB" localSheetId="1">#REF!</definedName>
    <definedName name="QMB" localSheetId="7">#REF!</definedName>
    <definedName name="QMB">#REF!</definedName>
    <definedName name="Spalte1">'[12]Maßnahmen Potenzialanalyse'!$I$5:$I$11,'[12]Maßnahmen Potenzialanalyse'!$I$13:$I$14,'[12]Maßnahmen Potenzialanalyse'!$I$16:$I$18,'[12]Maßnahmen Potenzialanalyse'!$I$20:$I$24,'[12]Maßnahmen Potenzialanalyse'!$I$26:$I$27,'[12]Maßnahmen Potenzialanalyse'!$I$29:$I$33,'[12]Maßnahmen Potenzialanalyse'!$I$35,'[12]Maßnahmen Potenzialanalyse'!$I$37:$I$41,'[12]Maßnahmen Potenzialanalyse'!$I$41,'[12]Maßnahmen Potenzialanalyse'!$I$42:$I$44,'[12]Maßnahmen Potenzialanalyse'!$I$46,'[12]Maßnahmen Potenzialanalyse'!$I$48:$I$49,'[12]Maßnahmen Potenzialanalyse'!$I$51:$I$54,'[12]Maßnahmen Potenzialanalyse'!$I$55:$I$57</definedName>
    <definedName name="Stand" localSheetId="8">#REF!</definedName>
    <definedName name="Stand" localSheetId="9">#REF!</definedName>
    <definedName name="Stand">#REF!</definedName>
    <definedName name="stern" localSheetId="8">#REF!,#REF!,#REF!,#REF!,#REF!,#REF!,#REF!,#REF!,#REF!,#REF!,#REF!,#REF!,#REF!,#REF!,#REF!,#REF!,#REF!,#REF!,#REF!,#REF!,#REF!,#REF!,#REF!,#REF!,#REF!,#REF!,#REF!,#REF!,#REF!,#REF!,#REF!,#REF!,#REF!,#REF!,#REF!,#REF!,#REF!,#REF!,#REF!,#REF!</definedName>
    <definedName name="stern" localSheetId="9">#REF!,#REF!,#REF!,#REF!,#REF!,#REF!,#REF!,#REF!,#REF!,#REF!,#REF!,#REF!,#REF!,#REF!,#REF!,#REF!,#REF!,#REF!,#REF!,#REF!,#REF!,#REF!,#REF!,#REF!,#REF!,#REF!,#REF!,#REF!,#REF!,#REF!,#REF!,#REF!,#REF!,#REF!,#REF!,#REF!,#REF!,#REF!,#REF!,#REF!</definedName>
    <definedName name="stern" localSheetId="10">#REF!,#REF!,#REF!,#REF!,#REF!,#REF!,#REF!,#REF!,#REF!,#REF!,#REF!,#REF!,#REF!,#REF!,#REF!,#REF!,#REF!,#REF!,#REF!,#REF!,#REF!,#REF!,#REF!,#REF!,#REF!,#REF!,#REF!,#REF!,#REF!,#REF!,#REF!,#REF!,#REF!,#REF!,#REF!,#REF!,#REF!,#REF!,#REF!,#REF!</definedName>
    <definedName name="stern" localSheetId="1">#REF!,#REF!,#REF!,#REF!,#REF!,#REF!,#REF!,#REF!,#REF!,#REF!,#REF!,#REF!,#REF!,#REF!,#REF!,#REF!,#REF!,#REF!,#REF!,#REF!,#REF!,#REF!,#REF!,#REF!,#REF!,#REF!,#REF!,#REF!,#REF!,#REF!,#REF!,#REF!,#REF!,#REF!,#REF!,#REF!,#REF!,#REF!,#REF!,#REF!</definedName>
    <definedName name="stern" localSheetId="7">#REF!,#REF!,#REF!,#REF!,#REF!,#REF!,#REF!,#REF!,#REF!,#REF!,#REF!,#REF!,#REF!,#REF!,#REF!,#REF!,#REF!,#REF!,#REF!,#REF!,#REF!,#REF!,#REF!,#REF!,#REF!,#REF!,#REF!,#REF!,#REF!,#REF!,#REF!,#REF!,#REF!,#REF!,#REF!,#REF!,#REF!,#REF!,#REF!,#REF!</definedName>
    <definedName name="stern">#REF!,#REF!,#REF!,#REF!,#REF!,#REF!,#REF!,#REF!,#REF!,#REF!,#REF!,#REF!,#REF!,#REF!,#REF!,#REF!,#REF!,#REF!,#REF!,#REF!,#REF!,#REF!,#REF!,#REF!,#REF!,#REF!,#REF!,#REF!,#REF!,#REF!,#REF!,#REF!,#REF!,#REF!,#REF!,#REF!,#REF!,#REF!,#REF!,#REF!</definedName>
    <definedName name="stern2" localSheetId="8">#REF!</definedName>
    <definedName name="stern2" localSheetId="9">#REF!</definedName>
    <definedName name="stern2" localSheetId="10">#REF!</definedName>
    <definedName name="stern2" localSheetId="1">#REF!</definedName>
    <definedName name="stern2" localSheetId="7">#REF!</definedName>
    <definedName name="stern2">#REF!</definedName>
    <definedName name="Stufe" localSheetId="8">#REF!</definedName>
    <definedName name="Stufe" localSheetId="9">#REF!</definedName>
    <definedName name="Stufe">#REF!</definedName>
    <definedName name="SumA2" localSheetId="8">#REF!</definedName>
    <definedName name="SumA2" localSheetId="9">#REF!</definedName>
    <definedName name="SumA2" localSheetId="10">#REF!</definedName>
    <definedName name="SumA2" localSheetId="1">#REF!</definedName>
    <definedName name="SumA2" localSheetId="7">#REF!</definedName>
    <definedName name="SumA2">#REF!</definedName>
    <definedName name="SumB2" localSheetId="8">#REF!</definedName>
    <definedName name="SumB2" localSheetId="9">#REF!</definedName>
    <definedName name="SumB2" localSheetId="10">#REF!</definedName>
    <definedName name="SumB2" localSheetId="1">#REF!</definedName>
    <definedName name="SumB2" localSheetId="7">#REF!</definedName>
    <definedName name="SumB2">#REF!</definedName>
    <definedName name="SumC2" localSheetId="8">#REF!</definedName>
    <definedName name="SumC2" localSheetId="9">#REF!</definedName>
    <definedName name="SumC2" localSheetId="10">#REF!</definedName>
    <definedName name="SumC2" localSheetId="1">#REF!</definedName>
    <definedName name="SumC2" localSheetId="7">#REF!</definedName>
    <definedName name="SumC2">#REF!</definedName>
    <definedName name="tage" localSheetId="8">#REF!</definedName>
    <definedName name="tage" localSheetId="9">#REF!</definedName>
    <definedName name="tage">#REF!</definedName>
    <definedName name="Teil5" localSheetId="8">[4]Eingabe!#REF!</definedName>
    <definedName name="Teil5" localSheetId="9">[4]Eingabe!#REF!</definedName>
    <definedName name="Teil5" localSheetId="10">[4]Eingabe!#REF!</definedName>
    <definedName name="Teil5" localSheetId="1">[4]Eingabe!#REF!</definedName>
    <definedName name="Teil5" localSheetId="7">[4]Eingabe!#REF!</definedName>
    <definedName name="Teil5">[4]Eingabe!#REF!</definedName>
    <definedName name="Teile" localSheetId="8">#REF!</definedName>
    <definedName name="Teile" localSheetId="9">#REF!</definedName>
    <definedName name="Teile">#REF!</definedName>
    <definedName name="Teile99" localSheetId="8">#REF!</definedName>
    <definedName name="Teile99" localSheetId="9">#REF!</definedName>
    <definedName name="Teile99">#REF!</definedName>
    <definedName name="Teileprüfung">[13]Listen!$F$2:$F$19</definedName>
    <definedName name="U_Bez_Re">[7]Voreinstellungen!$C$5</definedName>
    <definedName name="U_Name_Li">[7]Voreinstellungen!$B$4</definedName>
    <definedName name="U_Name_Re">[7]Voreinstellungen!$B$5</definedName>
    <definedName name="Uhrzeit" localSheetId="8">#REF!</definedName>
    <definedName name="Uhrzeit" localSheetId="9">#REF!</definedName>
    <definedName name="Uhrzeit" localSheetId="10">#REF!</definedName>
    <definedName name="Uhrzeit" localSheetId="1">#REF!</definedName>
    <definedName name="Uhrzeit" localSheetId="7">#REF!</definedName>
    <definedName name="Uhrzeit">#REF!</definedName>
    <definedName name="WerteListe" localSheetId="8">#REF!</definedName>
    <definedName name="WerteListe" localSheetId="9">#REF!</definedName>
    <definedName name="WerteListe" localSheetId="10">#REF!</definedName>
    <definedName name="WerteListe" localSheetId="1">#REF!</definedName>
    <definedName name="WerteListe" localSheetId="7">#REF!</definedName>
    <definedName name="WerteListe">#REF!</definedName>
    <definedName name="wo" localSheetId="8">#REF!</definedName>
    <definedName name="wo" localSheetId="9">#REF!</definedName>
    <definedName name="wo">#REF!</definedName>
    <definedName name="YN">'[5]PWT Planung - PWT plan'!$O$1074:$O$1075</definedName>
    <definedName name="Z.1" localSheetId="8">#REF!</definedName>
    <definedName name="Z.1" localSheetId="9">#REF!</definedName>
    <definedName name="Z.1" localSheetId="10">#REF!</definedName>
    <definedName name="Z.1" localSheetId="1">#REF!</definedName>
    <definedName name="Z.1" localSheetId="7">#REF!</definedName>
    <definedName name="Z.1">#REF!</definedName>
    <definedName name="Z.2" localSheetId="8">#REF!</definedName>
    <definedName name="Z.2" localSheetId="9">#REF!</definedName>
    <definedName name="Z.2" localSheetId="10">#REF!</definedName>
    <definedName name="Z.2" localSheetId="1">#REF!</definedName>
    <definedName name="Z.2" localSheetId="7">#REF!</definedName>
    <definedName name="Z.2">#REF!</definedName>
    <definedName name="Z.3" localSheetId="8">#REF!</definedName>
    <definedName name="Z.3" localSheetId="9">#REF!</definedName>
    <definedName name="Z.3" localSheetId="10">#REF!</definedName>
    <definedName name="Z.3" localSheetId="1">#REF!</definedName>
    <definedName name="Z.3" localSheetId="7">#REF!</definedName>
    <definedName name="Z.3">#REF!</definedName>
    <definedName name="Z.4" localSheetId="8">#REF!</definedName>
    <definedName name="Z.4" localSheetId="9">#REF!</definedName>
    <definedName name="Z.4" localSheetId="10">#REF!</definedName>
    <definedName name="Z.4" localSheetId="1">#REF!</definedName>
    <definedName name="Z.4" localSheetId="7">#REF!</definedName>
    <definedName name="Z.4">#REF!</definedName>
    <definedName name="Z.5" localSheetId="8">#REF!</definedName>
    <definedName name="Z.5" localSheetId="9">#REF!</definedName>
    <definedName name="Z.5" localSheetId="10">#REF!</definedName>
    <definedName name="Z.5" localSheetId="1">#REF!</definedName>
    <definedName name="Z.5" localSheetId="7">#REF!</definedName>
    <definedName name="Z.5">#REF!</definedName>
    <definedName name="Z_0ECFC283_6C76_4A57_917B_789BF8438788_.wvu.Cols" localSheetId="8" hidden="1">'Anlage 5 Deckblatt Software 1'!$AO:$AY</definedName>
    <definedName name="Z_0ECFC283_6C76_4A57_917B_789BF8438788_.wvu.Cols" localSheetId="9" hidden="1">'Anlage 5 Deckblatt Software 2'!$AO:$AY</definedName>
    <definedName name="Z_0ECFC283_6C76_4A57_917B_789BF8438788_.wvu.Cols" localSheetId="10" hidden="1">'Anlage 6 Teilelebenslauf'!$BF:$BH</definedName>
    <definedName name="Z_0ECFC283_6C76_4A57_917B_789BF8438788_.wvu.Cols" localSheetId="0" hidden="1">'Deckblatt '!$AO:$AQ</definedName>
    <definedName name="Z_0ECFC283_6C76_4A57_917B_789BF8438788_.wvu.Cols" localSheetId="2" hidden="1">'PPF-Bewertung'!$AO:$AW</definedName>
    <definedName name="Z_0ECFC283_6C76_4A57_917B_789BF8438788_.wvu.Cols" localSheetId="5" hidden="1">'Produktbez. Nachweise '!$AX:$BA</definedName>
    <definedName name="Z_0ECFC283_6C76_4A57_917B_789BF8438788_.wvu.Cols" localSheetId="3" hidden="1">'Prozessbez. Nachweise'!$AO:$AQ</definedName>
    <definedName name="Z_0ECFC283_6C76_4A57_917B_789BF8438788_.wvu.Cols" localSheetId="6" hidden="1">'Selbstb. Produkt '!$AO:$AU</definedName>
    <definedName name="Z_0ECFC283_6C76_4A57_917B_789BF8438788_.wvu.Cols" localSheetId="7" hidden="1">'Selbstb. Prozess'!$AO:$AU</definedName>
    <definedName name="Z_0ECFC283_6C76_4A57_917B_789BF8438788_.wvu.FilterData" localSheetId="4" hidden="1">Sprachen!$A$3:$L$390</definedName>
    <definedName name="Z_0ECFC283_6C76_4A57_917B_789BF8438788_.wvu.PrintArea" localSheetId="8" hidden="1">'Anlage 5 Deckblatt Software 1'!$A$1:$AN$85</definedName>
    <definedName name="Z_0ECFC283_6C76_4A57_917B_789BF8438788_.wvu.PrintArea" localSheetId="9" hidden="1">'Anlage 5 Deckblatt Software 2'!$A$1:$AN$55</definedName>
    <definedName name="Z_0ECFC283_6C76_4A57_917B_789BF8438788_.wvu.PrintArea" localSheetId="0" hidden="1">'Deckblatt '!$A$1:$AN$42</definedName>
    <definedName name="Z_0ECFC283_6C76_4A57_917B_789BF8438788_.wvu.PrintArea" localSheetId="1" hidden="1">'PPF Abstimmung'!$A$1:$AP$274</definedName>
    <definedName name="Z_0ECFC283_6C76_4A57_917B_789BF8438788_.wvu.PrintArea" localSheetId="2" hidden="1">'PPF-Bewertung'!$A$1:$AN$149</definedName>
    <definedName name="Z_0ECFC283_6C76_4A57_917B_789BF8438788_.wvu.PrintArea" localSheetId="5" hidden="1">'Produktbez. Nachweise '!$A$1:$AW$63</definedName>
    <definedName name="Z_0ECFC283_6C76_4A57_917B_789BF8438788_.wvu.PrintArea" localSheetId="3" hidden="1">'Prozessbez. Nachweise'!$A$1:$AN$44</definedName>
    <definedName name="Z_0ECFC283_6C76_4A57_917B_789BF8438788_.wvu.PrintArea" localSheetId="6" hidden="1">'Selbstb. Produkt '!$A$1:$AN$32</definedName>
    <definedName name="Z_0ECFC283_6C76_4A57_917B_789BF8438788_.wvu.PrintArea" localSheetId="7" hidden="1">'Selbstb. Prozess'!$A$1:$AN$36</definedName>
    <definedName name="Z_0ECFC283_6C76_4A57_917B_789BF8438788_.wvu.PrintTitles" localSheetId="8" hidden="1">'Anlage 5 Deckblatt Software 1'!$1:$11</definedName>
    <definedName name="Z_0ECFC283_6C76_4A57_917B_789BF8438788_.wvu.PrintTitles" localSheetId="9" hidden="1">'Anlage 5 Deckblatt Software 2'!$1:$11</definedName>
    <definedName name="Z_0ECFC283_6C76_4A57_917B_789BF8438788_.wvu.PrintTitles" localSheetId="1" hidden="1">'PPF Abstimmung'!$1:$2</definedName>
    <definedName name="Z_0ECFC283_6C76_4A57_917B_789BF8438788_.wvu.PrintTitles" localSheetId="2" hidden="1">'PPF-Bewertung'!$1:$11</definedName>
    <definedName name="Z_C900F847_122E_409D_83D7_7CAC46499E31_.wvu.Cols" localSheetId="8" hidden="1">'Anlage 5 Deckblatt Software 1'!$AO:$AY</definedName>
    <definedName name="Z_C900F847_122E_409D_83D7_7CAC46499E31_.wvu.Cols" localSheetId="9" hidden="1">'Anlage 5 Deckblatt Software 2'!$AO:$AY</definedName>
    <definedName name="Z_C900F847_122E_409D_83D7_7CAC46499E31_.wvu.Cols" localSheetId="10" hidden="1">'Anlage 6 Teilelebenslauf'!$BF:$BH</definedName>
    <definedName name="Z_C900F847_122E_409D_83D7_7CAC46499E31_.wvu.Cols" localSheetId="0" hidden="1">'Deckblatt '!$AO:$AQ</definedName>
    <definedName name="Z_C900F847_122E_409D_83D7_7CAC46499E31_.wvu.Cols" localSheetId="1" hidden="1">'PPF Abstimmung'!$AQ:$AW</definedName>
    <definedName name="Z_C900F847_122E_409D_83D7_7CAC46499E31_.wvu.Cols" localSheetId="2" hidden="1">'PPF-Bewertung'!$AO:$AW</definedName>
    <definedName name="Z_C900F847_122E_409D_83D7_7CAC46499E31_.wvu.Cols" localSheetId="5" hidden="1">'Produktbez. Nachweise '!$AX:$BA</definedName>
    <definedName name="Z_C900F847_122E_409D_83D7_7CAC46499E31_.wvu.Cols" localSheetId="3" hidden="1">'Prozessbez. Nachweise'!$AO:$AQ</definedName>
    <definedName name="Z_C900F847_122E_409D_83D7_7CAC46499E31_.wvu.Cols" localSheetId="6" hidden="1">'Selbstb. Produkt '!$AO:$AU</definedName>
    <definedName name="Z_C900F847_122E_409D_83D7_7CAC46499E31_.wvu.Cols" localSheetId="7" hidden="1">'Selbstb. Prozess'!$AO:$AU</definedName>
    <definedName name="Z_C900F847_122E_409D_83D7_7CAC46499E31_.wvu.FilterData" localSheetId="4" hidden="1">Sprachen!$A$3:$L$390</definedName>
    <definedName name="Z_C900F847_122E_409D_83D7_7CAC46499E31_.wvu.PrintArea" localSheetId="8" hidden="1">'Anlage 5 Deckblatt Software 1'!$A$1:$AN$85</definedName>
    <definedName name="Z_C900F847_122E_409D_83D7_7CAC46499E31_.wvu.PrintArea" localSheetId="9" hidden="1">'Anlage 5 Deckblatt Software 2'!$A$1:$AN$55</definedName>
    <definedName name="Z_C900F847_122E_409D_83D7_7CAC46499E31_.wvu.PrintArea" localSheetId="0" hidden="1">'Deckblatt '!$A$1:$AN$42</definedName>
    <definedName name="Z_C900F847_122E_409D_83D7_7CAC46499E31_.wvu.PrintArea" localSheetId="1" hidden="1">'PPF Abstimmung'!$A$1:$AP$274</definedName>
    <definedName name="Z_C900F847_122E_409D_83D7_7CAC46499E31_.wvu.PrintArea" localSheetId="2" hidden="1">'PPF-Bewertung'!$A$1:$AN$149</definedName>
    <definedName name="Z_C900F847_122E_409D_83D7_7CAC46499E31_.wvu.PrintArea" localSheetId="5" hidden="1">'Produktbez. Nachweise '!$A$1:$AW$63</definedName>
    <definedName name="Z_C900F847_122E_409D_83D7_7CAC46499E31_.wvu.PrintArea" localSheetId="3" hidden="1">'Prozessbez. Nachweise'!$A$1:$AN$44</definedName>
    <definedName name="Z_C900F847_122E_409D_83D7_7CAC46499E31_.wvu.PrintArea" localSheetId="6" hidden="1">'Selbstb. Produkt '!$A$1:$AN$32</definedName>
    <definedName name="Z_C900F847_122E_409D_83D7_7CAC46499E31_.wvu.PrintArea" localSheetId="7" hidden="1">'Selbstb. Prozess'!$A$1:$AN$36</definedName>
    <definedName name="Z_C900F847_122E_409D_83D7_7CAC46499E31_.wvu.PrintTitles" localSheetId="8" hidden="1">'Anlage 5 Deckblatt Software 1'!$1:$11</definedName>
    <definedName name="Z_C900F847_122E_409D_83D7_7CAC46499E31_.wvu.PrintTitles" localSheetId="9" hidden="1">'Anlage 5 Deckblatt Software 2'!$1:$11</definedName>
    <definedName name="Z_C900F847_122E_409D_83D7_7CAC46499E31_.wvu.PrintTitles" localSheetId="1" hidden="1">'PPF Abstimmung'!$1:$2</definedName>
    <definedName name="Z_C900F847_122E_409D_83D7_7CAC46499E31_.wvu.PrintTitles" localSheetId="2" hidden="1">'PPF-Bewertung'!$1:$11</definedName>
    <definedName name="Z_F936914E_BBEC_4C05_A523_B3629D409799_.wvu.Cols" localSheetId="8" hidden="1">'Anlage 5 Deckblatt Software 1'!$AO:$AY</definedName>
    <definedName name="Z_F936914E_BBEC_4C05_A523_B3629D409799_.wvu.Cols" localSheetId="9" hidden="1">'Anlage 5 Deckblatt Software 2'!$AO:$AY</definedName>
    <definedName name="Z_F936914E_BBEC_4C05_A523_B3629D409799_.wvu.Cols" localSheetId="10" hidden="1">'Anlage 6 Teilelebenslauf'!$BF:$BH</definedName>
    <definedName name="Z_F936914E_BBEC_4C05_A523_B3629D409799_.wvu.Cols" localSheetId="0" hidden="1">'Deckblatt '!$AO:$AQ</definedName>
    <definedName name="Z_F936914E_BBEC_4C05_A523_B3629D409799_.wvu.Cols" localSheetId="1" hidden="1">'PPF Abstimmung'!$AQ:$AW</definedName>
    <definedName name="Z_F936914E_BBEC_4C05_A523_B3629D409799_.wvu.Cols" localSheetId="2" hidden="1">'PPF-Bewertung'!$AO:$AW</definedName>
    <definedName name="Z_F936914E_BBEC_4C05_A523_B3629D409799_.wvu.Cols" localSheetId="5" hidden="1">'Produktbez. Nachweise '!$AX:$BA</definedName>
    <definedName name="Z_F936914E_BBEC_4C05_A523_B3629D409799_.wvu.Cols" localSheetId="3" hidden="1">'Prozessbez. Nachweise'!$AO:$AQ</definedName>
    <definedName name="Z_F936914E_BBEC_4C05_A523_B3629D409799_.wvu.Cols" localSheetId="6" hidden="1">'Selbstb. Produkt '!$AO:$AU</definedName>
    <definedName name="Z_F936914E_BBEC_4C05_A523_B3629D409799_.wvu.Cols" localSheetId="7" hidden="1">'Selbstb. Prozess'!$AO:$AU</definedName>
    <definedName name="Z_F936914E_BBEC_4C05_A523_B3629D409799_.wvu.FilterData" localSheetId="4" hidden="1">Sprachen!$A$3:$L$390</definedName>
    <definedName name="Z_F936914E_BBEC_4C05_A523_B3629D409799_.wvu.PrintArea" localSheetId="8" hidden="1">'Anlage 5 Deckblatt Software 1'!$A$1:$AN$85</definedName>
    <definedName name="Z_F936914E_BBEC_4C05_A523_B3629D409799_.wvu.PrintArea" localSheetId="9" hidden="1">'Anlage 5 Deckblatt Software 2'!$A$1:$AN$55</definedName>
    <definedName name="Z_F936914E_BBEC_4C05_A523_B3629D409799_.wvu.PrintArea" localSheetId="0" hidden="1">'Deckblatt '!$A$1:$AN$42</definedName>
    <definedName name="Z_F936914E_BBEC_4C05_A523_B3629D409799_.wvu.PrintArea" localSheetId="1" hidden="1">'PPF Abstimmung'!$A$1:$AP$274</definedName>
    <definedName name="Z_F936914E_BBEC_4C05_A523_B3629D409799_.wvu.PrintArea" localSheetId="2" hidden="1">'PPF-Bewertung'!$A$1:$AN$149</definedName>
    <definedName name="Z_F936914E_BBEC_4C05_A523_B3629D409799_.wvu.PrintArea" localSheetId="5" hidden="1">'Produktbez. Nachweise '!$A$1:$AW$63</definedName>
    <definedName name="Z_F936914E_BBEC_4C05_A523_B3629D409799_.wvu.PrintArea" localSheetId="3" hidden="1">'Prozessbez. Nachweise'!$A$1:$AN$44</definedName>
    <definedName name="Z_F936914E_BBEC_4C05_A523_B3629D409799_.wvu.PrintArea" localSheetId="6" hidden="1">'Selbstb. Produkt '!$A$1:$AN$32</definedName>
    <definedName name="Z_F936914E_BBEC_4C05_A523_B3629D409799_.wvu.PrintArea" localSheetId="7" hidden="1">'Selbstb. Prozess'!$A$1:$AN$36</definedName>
    <definedName name="Z_F936914E_BBEC_4C05_A523_B3629D409799_.wvu.PrintTitles" localSheetId="8" hidden="1">'Anlage 5 Deckblatt Software 1'!$1:$11</definedName>
    <definedName name="Z_F936914E_BBEC_4C05_A523_B3629D409799_.wvu.PrintTitles" localSheetId="9" hidden="1">'Anlage 5 Deckblatt Software 2'!$1:$11</definedName>
    <definedName name="Z_F936914E_BBEC_4C05_A523_B3629D409799_.wvu.PrintTitles" localSheetId="1" hidden="1">'PPF Abstimmung'!$1:$2</definedName>
    <definedName name="Z_F936914E_BBEC_4C05_A523_B3629D409799_.wvu.PrintTitles" localSheetId="2" hidden="1">'PPF-Bewertung'!$1:$11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U2" i="30" l="1"/>
  <c r="A12" i="36"/>
  <c r="A12" i="34"/>
  <c r="BA2" i="30"/>
  <c r="AK14" i="35" l="1"/>
  <c r="AK15" i="35"/>
  <c r="AK16" i="35"/>
  <c r="AK17" i="35"/>
  <c r="AK13" i="35"/>
  <c r="O14" i="35"/>
  <c r="O15" i="35"/>
  <c r="O16" i="35"/>
  <c r="O13" i="35"/>
  <c r="A14" i="35"/>
  <c r="A15" i="35"/>
  <c r="A16" i="35"/>
  <c r="A13" i="35"/>
  <c r="AB15" i="36" l="1"/>
  <c r="AB16" i="36"/>
  <c r="AB17" i="36"/>
  <c r="AB18" i="36"/>
  <c r="AB13" i="36"/>
  <c r="O17" i="36"/>
  <c r="O18" i="36"/>
  <c r="O14" i="36"/>
  <c r="O15" i="36"/>
  <c r="O13" i="36"/>
  <c r="A17" i="36"/>
  <c r="A18" i="36"/>
  <c r="A16" i="36"/>
  <c r="A14" i="36"/>
  <c r="A15" i="36"/>
  <c r="A13" i="36"/>
  <c r="AB8" i="30" l="1"/>
  <c r="AB10" i="30"/>
  <c r="AI11" i="32"/>
  <c r="AI10" i="32"/>
  <c r="AI9" i="32"/>
  <c r="AI8" i="32"/>
  <c r="AI11" i="31"/>
  <c r="AI10" i="31"/>
  <c r="AI9" i="31"/>
  <c r="AI8" i="31"/>
  <c r="V11" i="32"/>
  <c r="V10" i="32"/>
  <c r="V9" i="32"/>
  <c r="V8" i="32"/>
  <c r="V7" i="32"/>
  <c r="V6" i="32"/>
  <c r="V5" i="32"/>
  <c r="V4" i="32"/>
  <c r="V11" i="31"/>
  <c r="V10" i="31"/>
  <c r="V9" i="31"/>
  <c r="V8" i="31"/>
  <c r="V7" i="31"/>
  <c r="V6" i="31"/>
  <c r="V5" i="31"/>
  <c r="V4" i="31"/>
  <c r="H10" i="30"/>
  <c r="AL1" i="30"/>
  <c r="U1" i="30"/>
  <c r="H6" i="30"/>
  <c r="H8" i="30"/>
  <c r="H12" i="30"/>
  <c r="H11" i="30"/>
  <c r="H7" i="30" l="1"/>
  <c r="H5" i="30"/>
  <c r="H9" i="31" l="1"/>
  <c r="H8" i="31"/>
  <c r="H10" i="31"/>
  <c r="H11" i="31"/>
  <c r="I25" i="39"/>
  <c r="AZ6" i="39"/>
  <c r="AZ5" i="39"/>
  <c r="V6" i="39"/>
  <c r="V5" i="39"/>
  <c r="H6" i="39"/>
  <c r="H5" i="39"/>
  <c r="I55" i="38"/>
  <c r="I85" i="37"/>
  <c r="I82" i="37"/>
  <c r="I59" i="37"/>
  <c r="I146" i="34" l="1"/>
  <c r="I270" i="30"/>
  <c r="I81" i="37" s="1"/>
  <c r="I265" i="30"/>
  <c r="I264" i="30"/>
  <c r="I262" i="30"/>
  <c r="I52" i="38" l="1"/>
  <c r="I22" i="39"/>
  <c r="I56" i="37"/>
  <c r="I121" i="34"/>
  <c r="I24" i="39"/>
  <c r="I54" i="38"/>
  <c r="I58" i="37"/>
  <c r="I123" i="34"/>
  <c r="I53" i="38"/>
  <c r="I57" i="37"/>
  <c r="I23" i="39"/>
  <c r="I122" i="34"/>
  <c r="I21" i="39"/>
  <c r="I55" i="37"/>
  <c r="I51" i="38"/>
  <c r="I120" i="34"/>
  <c r="I145" i="34"/>
  <c r="AZ7" i="39"/>
  <c r="V7" i="39"/>
  <c r="H7" i="39"/>
  <c r="I273" i="30" l="1"/>
  <c r="I272" i="30"/>
  <c r="I84" i="37" l="1"/>
  <c r="I148" i="34"/>
  <c r="I83" i="37"/>
  <c r="I147" i="34"/>
  <c r="AL3" i="39" l="1"/>
  <c r="AP71" i="34"/>
  <c r="AP70" i="34"/>
  <c r="AP69" i="34"/>
  <c r="AP68" i="34"/>
  <c r="AP67" i="34"/>
  <c r="AP66" i="34"/>
  <c r="AP65" i="34"/>
  <c r="AP64" i="34"/>
  <c r="AP63" i="34"/>
  <c r="AP62" i="34"/>
  <c r="AP61" i="34"/>
  <c r="AP58" i="34"/>
  <c r="AP57" i="34"/>
  <c r="AP56" i="34"/>
  <c r="AP55" i="34"/>
  <c r="AP54" i="34"/>
  <c r="AP53" i="34"/>
  <c r="AP52" i="34"/>
  <c r="AP51" i="34"/>
  <c r="AP50" i="34"/>
  <c r="AP48" i="34"/>
  <c r="AP47" i="34"/>
  <c r="AP46" i="34"/>
  <c r="AP45" i="34"/>
  <c r="AP44" i="34"/>
  <c r="AP43" i="34"/>
  <c r="AP41" i="34"/>
  <c r="AP40" i="34"/>
  <c r="AP39" i="34"/>
  <c r="AP38" i="34"/>
  <c r="AP37" i="34"/>
  <c r="AP36" i="34"/>
  <c r="AP35" i="34"/>
  <c r="AP34" i="34"/>
  <c r="AP33" i="34"/>
  <c r="AP32" i="34"/>
  <c r="AP31" i="34"/>
  <c r="AP30" i="34"/>
  <c r="AP29" i="34"/>
  <c r="AP27" i="34"/>
  <c r="AP26" i="34"/>
  <c r="AP25" i="34"/>
  <c r="AP23" i="34"/>
  <c r="AP22" i="34"/>
  <c r="AP21" i="34"/>
  <c r="AP20" i="34"/>
  <c r="AP19" i="34"/>
  <c r="AP16" i="34"/>
  <c r="AP15" i="34"/>
  <c r="V4" i="38" l="1"/>
  <c r="AR200" i="30" l="1"/>
  <c r="AR201" i="30"/>
  <c r="AR202" i="30"/>
  <c r="AR203" i="30"/>
  <c r="AR204" i="30"/>
  <c r="AR205" i="30"/>
  <c r="AR206" i="30"/>
  <c r="AR207" i="30"/>
  <c r="AR208" i="30"/>
  <c r="AR209" i="30"/>
  <c r="AR199" i="30"/>
  <c r="AR188" i="30"/>
  <c r="AR189" i="30"/>
  <c r="AR190" i="30"/>
  <c r="AR191" i="30"/>
  <c r="AR192" i="30"/>
  <c r="AR193" i="30"/>
  <c r="AR194" i="30"/>
  <c r="AR195" i="30"/>
  <c r="AR196" i="30"/>
  <c r="AR187" i="30"/>
  <c r="AR185" i="30"/>
  <c r="AR184" i="30"/>
  <c r="AR183" i="30"/>
  <c r="AR182" i="30"/>
  <c r="AR181" i="30"/>
  <c r="AR180" i="30"/>
  <c r="AR149" i="30"/>
  <c r="AR150" i="30"/>
  <c r="AR151" i="30"/>
  <c r="AR152" i="30"/>
  <c r="AR153" i="30"/>
  <c r="AR154" i="30"/>
  <c r="AR155" i="30"/>
  <c r="AR156" i="30"/>
  <c r="AR157" i="30"/>
  <c r="AR158" i="30"/>
  <c r="AR159" i="30"/>
  <c r="AR160" i="30"/>
  <c r="AR161" i="30"/>
  <c r="AR162" i="30"/>
  <c r="AR163" i="30"/>
  <c r="AR164" i="30"/>
  <c r="AR165" i="30"/>
  <c r="AR166" i="30"/>
  <c r="AR167" i="30"/>
  <c r="AR168" i="30"/>
  <c r="AR169" i="30"/>
  <c r="AR170" i="30"/>
  <c r="AR171" i="30"/>
  <c r="AR172" i="30"/>
  <c r="AR173" i="30"/>
  <c r="AR174" i="30"/>
  <c r="AR175" i="30"/>
  <c r="AR176" i="30"/>
  <c r="AR177" i="30"/>
  <c r="AR178" i="30"/>
  <c r="AR148" i="30"/>
  <c r="AR143" i="30"/>
  <c r="AR140" i="30"/>
  <c r="AR139" i="30"/>
  <c r="AR138" i="30"/>
  <c r="AR137" i="30"/>
  <c r="AR134" i="30"/>
  <c r="A12" i="38"/>
  <c r="A12" i="37"/>
  <c r="S60" i="34"/>
  <c r="BG19" i="39"/>
  <c r="BG18" i="39"/>
  <c r="BG17" i="39"/>
  <c r="BG16" i="39"/>
  <c r="BG15" i="39"/>
  <c r="BG14" i="39"/>
  <c r="BG13" i="39"/>
  <c r="BG12" i="39"/>
  <c r="BG11" i="39"/>
  <c r="BG10" i="39"/>
  <c r="U2" i="38"/>
  <c r="AO63" i="37"/>
  <c r="AD39" i="37"/>
  <c r="AQ37" i="37"/>
  <c r="AP37" i="37"/>
  <c r="AO37" i="37"/>
  <c r="M37" i="37"/>
  <c r="AQ35" i="37"/>
  <c r="AP35" i="37"/>
  <c r="AO35" i="37"/>
  <c r="M35" i="37"/>
  <c r="AQ34" i="37"/>
  <c r="AP34" i="37"/>
  <c r="AO34" i="37"/>
  <c r="M34" i="37"/>
  <c r="AQ33" i="37"/>
  <c r="AP33" i="37"/>
  <c r="AO33" i="37"/>
  <c r="M33" i="37"/>
  <c r="AQ32" i="37"/>
  <c r="AP32" i="37"/>
  <c r="AO32" i="37"/>
  <c r="AQ31" i="37"/>
  <c r="AP31" i="37"/>
  <c r="AO31" i="37"/>
  <c r="AQ30" i="37"/>
  <c r="AP30" i="37"/>
  <c r="AO30" i="37"/>
  <c r="AR30" i="37" s="1"/>
  <c r="M30" i="37"/>
  <c r="AQ29" i="37"/>
  <c r="AP29" i="37"/>
  <c r="AO29" i="37"/>
  <c r="AR29" i="37" s="1"/>
  <c r="M29" i="37"/>
  <c r="AQ28" i="37"/>
  <c r="AP28" i="37"/>
  <c r="AO28" i="37"/>
  <c r="AR28" i="37" s="1"/>
  <c r="AQ27" i="37"/>
  <c r="AP27" i="37"/>
  <c r="AO27" i="37"/>
  <c r="U2" i="37"/>
  <c r="U2" i="36"/>
  <c r="U2" i="35"/>
  <c r="AO127" i="34"/>
  <c r="AO118" i="34"/>
  <c r="AM118" i="34" s="1"/>
  <c r="S118" i="34" s="1"/>
  <c r="AO107" i="34"/>
  <c r="AO106" i="34"/>
  <c r="AO105" i="34"/>
  <c r="AO104" i="34"/>
  <c r="AO78" i="34"/>
  <c r="AO77" i="34"/>
  <c r="AO76" i="34"/>
  <c r="AO75" i="34"/>
  <c r="U2" i="34"/>
  <c r="H11" i="34"/>
  <c r="H10" i="37"/>
  <c r="AI9" i="34"/>
  <c r="H9" i="34"/>
  <c r="H7" i="34"/>
  <c r="H6" i="32"/>
  <c r="H5" i="35"/>
  <c r="AR29" i="32"/>
  <c r="AQ29" i="32"/>
  <c r="AP29" i="32"/>
  <c r="AO29" i="32"/>
  <c r="AR27" i="32"/>
  <c r="AQ27" i="32"/>
  <c r="AP27" i="32"/>
  <c r="AO27" i="32"/>
  <c r="AR25" i="32"/>
  <c r="AQ25" i="32"/>
  <c r="AP25" i="32"/>
  <c r="AO25" i="32"/>
  <c r="AR23" i="32"/>
  <c r="AQ23" i="32"/>
  <c r="AP23" i="32"/>
  <c r="AO23" i="32"/>
  <c r="AR21" i="32"/>
  <c r="AQ21" i="32"/>
  <c r="AP21" i="32"/>
  <c r="AO21" i="32"/>
  <c r="AR19" i="32"/>
  <c r="AQ19" i="32"/>
  <c r="AP19" i="32"/>
  <c r="AO19" i="32"/>
  <c r="AR17" i="32"/>
  <c r="AQ17" i="32"/>
  <c r="AP17" i="32"/>
  <c r="AO17" i="32"/>
  <c r="AR15" i="32"/>
  <c r="AQ15" i="32"/>
  <c r="AP15" i="32"/>
  <c r="AO15" i="32"/>
  <c r="U2" i="32"/>
  <c r="AR25" i="31"/>
  <c r="AQ25" i="31"/>
  <c r="AP25" i="31"/>
  <c r="AO25" i="31"/>
  <c r="AR23" i="31"/>
  <c r="AQ23" i="31"/>
  <c r="AP23" i="31"/>
  <c r="AO23" i="31"/>
  <c r="AR21" i="31"/>
  <c r="AQ21" i="31"/>
  <c r="AP21" i="31"/>
  <c r="AO21" i="31"/>
  <c r="AR19" i="31"/>
  <c r="AQ19" i="31"/>
  <c r="AP19" i="31"/>
  <c r="AO19" i="31"/>
  <c r="AR17" i="31"/>
  <c r="AQ17" i="31"/>
  <c r="AP17" i="31"/>
  <c r="AO17" i="31"/>
  <c r="AR15" i="31"/>
  <c r="AQ15" i="31"/>
  <c r="AP15" i="31"/>
  <c r="AO15" i="31"/>
  <c r="U2" i="31"/>
  <c r="C258" i="30"/>
  <c r="AQ252" i="30"/>
  <c r="AQ251" i="30"/>
  <c r="AQ250" i="30"/>
  <c r="AQ249" i="30"/>
  <c r="AQ248" i="30"/>
  <c r="AQ247" i="30"/>
  <c r="AQ246" i="30"/>
  <c r="AQ243" i="30"/>
  <c r="AQ242" i="30"/>
  <c r="AQ241" i="30"/>
  <c r="AQ240" i="30"/>
  <c r="AQ239" i="30"/>
  <c r="AQ238" i="30"/>
  <c r="AQ237" i="30"/>
  <c r="AR233" i="30"/>
  <c r="AR232" i="30"/>
  <c r="AR231" i="30"/>
  <c r="AR230" i="30"/>
  <c r="AR229" i="30"/>
  <c r="AR228" i="30"/>
  <c r="AR227" i="30"/>
  <c r="AR226" i="30"/>
  <c r="AR225" i="30"/>
  <c r="AR224" i="30"/>
  <c r="AR223" i="30"/>
  <c r="AR222" i="30"/>
  <c r="AR221" i="30"/>
  <c r="AR220" i="30"/>
  <c r="AR219" i="30"/>
  <c r="AR218" i="30"/>
  <c r="AR217" i="30"/>
  <c r="AR216" i="30"/>
  <c r="AR215" i="30"/>
  <c r="AC213" i="30"/>
  <c r="AR145" i="30"/>
  <c r="AR144" i="30"/>
  <c r="AR141" i="30"/>
  <c r="AC131" i="30"/>
  <c r="AQ81" i="30"/>
  <c r="AQ78" i="30"/>
  <c r="AQ75" i="30"/>
  <c r="AQ72" i="30"/>
  <c r="AQ71" i="30"/>
  <c r="AQ70" i="30"/>
  <c r="AQ69" i="30"/>
  <c r="AQ68" i="30"/>
  <c r="AQ67" i="30"/>
  <c r="AQ66" i="30"/>
  <c r="AQ63" i="30"/>
  <c r="AQ62" i="30"/>
  <c r="AQ61" i="30"/>
  <c r="AQ60" i="30"/>
  <c r="AQ59" i="30"/>
  <c r="AQ58" i="30"/>
  <c r="AQ57" i="30"/>
  <c r="AQ53" i="30"/>
  <c r="AQ49" i="30"/>
  <c r="AQ48" i="30"/>
  <c r="AQ47" i="30"/>
  <c r="AQ46" i="30"/>
  <c r="AQ45" i="30"/>
  <c r="AQ44" i="30"/>
  <c r="AQ43" i="30"/>
  <c r="AQ42" i="30"/>
  <c r="AS2" i="30"/>
  <c r="L1" i="29" s="1"/>
  <c r="L388" i="29" s="1"/>
  <c r="L837" i="29"/>
  <c r="L836" i="29"/>
  <c r="L835" i="29"/>
  <c r="L834" i="29"/>
  <c r="L833" i="29"/>
  <c r="L832" i="29"/>
  <c r="L831" i="29"/>
  <c r="L830" i="29"/>
  <c r="L829" i="29"/>
  <c r="L828" i="29"/>
  <c r="L827" i="29"/>
  <c r="L826" i="29"/>
  <c r="L825" i="29"/>
  <c r="L824" i="29"/>
  <c r="L823" i="29"/>
  <c r="L822" i="29"/>
  <c r="L821" i="29"/>
  <c r="L820" i="29"/>
  <c r="L819" i="29"/>
  <c r="L818" i="29"/>
  <c r="L817" i="29"/>
  <c r="L816" i="29"/>
  <c r="L815" i="29"/>
  <c r="L814" i="29"/>
  <c r="L813" i="29"/>
  <c r="L812" i="29"/>
  <c r="L811" i="29"/>
  <c r="L810" i="29"/>
  <c r="L809" i="29"/>
  <c r="L808" i="29"/>
  <c r="L807" i="29"/>
  <c r="L806" i="29"/>
  <c r="L805" i="29"/>
  <c r="L804" i="29"/>
  <c r="L803" i="29"/>
  <c r="L802" i="29"/>
  <c r="L801" i="29"/>
  <c r="L800" i="29"/>
  <c r="L799" i="29"/>
  <c r="L798" i="29"/>
  <c r="L797" i="29"/>
  <c r="L796" i="29"/>
  <c r="L795" i="29"/>
  <c r="L794" i="29"/>
  <c r="L793" i="29"/>
  <c r="L792" i="29"/>
  <c r="L791" i="29"/>
  <c r="L790" i="29"/>
  <c r="L789" i="29"/>
  <c r="L788" i="29"/>
  <c r="L787" i="29"/>
  <c r="L786" i="29"/>
  <c r="L785" i="29"/>
  <c r="L784" i="29"/>
  <c r="L783" i="29"/>
  <c r="L782" i="29"/>
  <c r="L781" i="29"/>
  <c r="L780" i="29"/>
  <c r="L779" i="29"/>
  <c r="L778" i="29"/>
  <c r="L777" i="29"/>
  <c r="L776" i="29"/>
  <c r="L775" i="29"/>
  <c r="L774" i="29"/>
  <c r="L773" i="29"/>
  <c r="L772" i="29"/>
  <c r="L771" i="29"/>
  <c r="L770" i="29"/>
  <c r="L769" i="29"/>
  <c r="L768" i="29"/>
  <c r="L767" i="29"/>
  <c r="L766" i="29"/>
  <c r="L765" i="29"/>
  <c r="L764" i="29"/>
  <c r="L763" i="29"/>
  <c r="L762" i="29"/>
  <c r="L761" i="29"/>
  <c r="L760" i="29"/>
  <c r="L759" i="29"/>
  <c r="L758" i="29"/>
  <c r="L757" i="29"/>
  <c r="L756" i="29"/>
  <c r="L755" i="29"/>
  <c r="L754" i="29"/>
  <c r="L753" i="29"/>
  <c r="L752" i="29"/>
  <c r="L751" i="29"/>
  <c r="L750" i="29"/>
  <c r="L749" i="29"/>
  <c r="L748" i="29"/>
  <c r="L747" i="29"/>
  <c r="L746" i="29"/>
  <c r="L745" i="29"/>
  <c r="L744" i="29"/>
  <c r="L743" i="29"/>
  <c r="L742" i="29"/>
  <c r="L741" i="29"/>
  <c r="L740" i="29"/>
  <c r="L739" i="29"/>
  <c r="L738" i="29"/>
  <c r="L737" i="29"/>
  <c r="L736" i="29"/>
  <c r="L735" i="29"/>
  <c r="L734" i="29"/>
  <c r="L733" i="29"/>
  <c r="L732" i="29"/>
  <c r="L731" i="29"/>
  <c r="L730" i="29"/>
  <c r="L729" i="29"/>
  <c r="L728" i="29"/>
  <c r="L727" i="29"/>
  <c r="L726" i="29"/>
  <c r="L725" i="29"/>
  <c r="L724" i="29"/>
  <c r="L723" i="29"/>
  <c r="L722" i="29"/>
  <c r="L721" i="29"/>
  <c r="L720" i="29"/>
  <c r="L719" i="29"/>
  <c r="L718" i="29"/>
  <c r="L717" i="29"/>
  <c r="L716" i="29"/>
  <c r="L715" i="29"/>
  <c r="L714" i="29"/>
  <c r="L713" i="29"/>
  <c r="L712" i="29"/>
  <c r="L711" i="29"/>
  <c r="L710" i="29"/>
  <c r="L709" i="29"/>
  <c r="L708" i="29"/>
  <c r="L707" i="29"/>
  <c r="L706" i="29"/>
  <c r="L705" i="29"/>
  <c r="L704" i="29"/>
  <c r="L703" i="29"/>
  <c r="L702" i="29"/>
  <c r="L701" i="29"/>
  <c r="L700" i="29"/>
  <c r="L699" i="29"/>
  <c r="L698" i="29"/>
  <c r="L697" i="29"/>
  <c r="L696" i="29"/>
  <c r="L695" i="29"/>
  <c r="L694" i="29"/>
  <c r="L693" i="29"/>
  <c r="L692" i="29"/>
  <c r="L691" i="29"/>
  <c r="L690" i="29"/>
  <c r="L689" i="29"/>
  <c r="L688" i="29"/>
  <c r="L687" i="29"/>
  <c r="L686" i="29"/>
  <c r="L685" i="29"/>
  <c r="L684" i="29"/>
  <c r="L683" i="29"/>
  <c r="L682" i="29"/>
  <c r="L681" i="29"/>
  <c r="L680" i="29"/>
  <c r="L679" i="29"/>
  <c r="L678" i="29"/>
  <c r="L677" i="29"/>
  <c r="L676" i="29"/>
  <c r="L675" i="29"/>
  <c r="L674" i="29"/>
  <c r="L673" i="29"/>
  <c r="L672" i="29"/>
  <c r="L671" i="29"/>
  <c r="L670" i="29"/>
  <c r="L669" i="29"/>
  <c r="L668" i="29"/>
  <c r="L667" i="29"/>
  <c r="L666" i="29"/>
  <c r="L665" i="29"/>
  <c r="L664" i="29"/>
  <c r="L663" i="29"/>
  <c r="L662" i="29"/>
  <c r="L661" i="29"/>
  <c r="L660" i="29"/>
  <c r="L659" i="29"/>
  <c r="L658" i="29"/>
  <c r="L657" i="29"/>
  <c r="L656" i="29"/>
  <c r="L655" i="29"/>
  <c r="L654" i="29"/>
  <c r="L653" i="29"/>
  <c r="L652" i="29"/>
  <c r="L651" i="29"/>
  <c r="L650" i="29"/>
  <c r="L649" i="29"/>
  <c r="L648" i="29"/>
  <c r="L647" i="29"/>
  <c r="L646" i="29"/>
  <c r="L645" i="29"/>
  <c r="L644" i="29"/>
  <c r="L643" i="29"/>
  <c r="L642" i="29"/>
  <c r="L641" i="29"/>
  <c r="L640" i="29"/>
  <c r="L639" i="29"/>
  <c r="L638" i="29"/>
  <c r="L637" i="29"/>
  <c r="L636" i="29"/>
  <c r="L635" i="29"/>
  <c r="L634" i="29"/>
  <c r="L633" i="29"/>
  <c r="L632" i="29"/>
  <c r="L631" i="29"/>
  <c r="L630" i="29"/>
  <c r="L629" i="29"/>
  <c r="L628" i="29"/>
  <c r="L627" i="29"/>
  <c r="L626" i="29"/>
  <c r="L625" i="29"/>
  <c r="L624" i="29"/>
  <c r="L623" i="29"/>
  <c r="L622" i="29"/>
  <c r="L621" i="29"/>
  <c r="L620" i="29"/>
  <c r="L619" i="29"/>
  <c r="L618" i="29"/>
  <c r="L617" i="29"/>
  <c r="L616" i="29"/>
  <c r="L615" i="29"/>
  <c r="L614" i="29"/>
  <c r="L613" i="29"/>
  <c r="L612" i="29"/>
  <c r="L611" i="29"/>
  <c r="L610" i="29"/>
  <c r="L609" i="29"/>
  <c r="L608" i="29"/>
  <c r="L607" i="29"/>
  <c r="L606" i="29"/>
  <c r="L605" i="29"/>
  <c r="L604" i="29"/>
  <c r="L603" i="29"/>
  <c r="L602" i="29"/>
  <c r="L601" i="29"/>
  <c r="L600" i="29"/>
  <c r="L599" i="29"/>
  <c r="L598" i="29"/>
  <c r="L597" i="29"/>
  <c r="L596" i="29"/>
  <c r="L595" i="29"/>
  <c r="L594" i="29"/>
  <c r="L593" i="29"/>
  <c r="L592" i="29"/>
  <c r="L591" i="29"/>
  <c r="L590" i="29"/>
  <c r="L589" i="29"/>
  <c r="L588" i="29"/>
  <c r="L587" i="29"/>
  <c r="L586" i="29"/>
  <c r="L585" i="29"/>
  <c r="L584" i="29"/>
  <c r="L583" i="29"/>
  <c r="L582" i="29"/>
  <c r="L581" i="29"/>
  <c r="L580" i="29"/>
  <c r="L579" i="29"/>
  <c r="L578" i="29"/>
  <c r="L577" i="29"/>
  <c r="L576" i="29"/>
  <c r="L575" i="29"/>
  <c r="L574" i="29"/>
  <c r="L573" i="29"/>
  <c r="L572" i="29"/>
  <c r="L571" i="29"/>
  <c r="L570" i="29"/>
  <c r="L569" i="29"/>
  <c r="L568" i="29"/>
  <c r="L567" i="29"/>
  <c r="L566" i="29"/>
  <c r="L565" i="29"/>
  <c r="L564" i="29"/>
  <c r="L563" i="29"/>
  <c r="L562" i="29"/>
  <c r="L561" i="29"/>
  <c r="L560" i="29"/>
  <c r="L559" i="29"/>
  <c r="L558" i="29"/>
  <c r="L557" i="29"/>
  <c r="L556" i="29"/>
  <c r="L555" i="29"/>
  <c r="L554" i="29"/>
  <c r="L553" i="29"/>
  <c r="L552" i="29"/>
  <c r="L551" i="29"/>
  <c r="L550" i="29"/>
  <c r="L549" i="29"/>
  <c r="L548" i="29"/>
  <c r="L547" i="29"/>
  <c r="L546" i="29"/>
  <c r="L545" i="29"/>
  <c r="L544" i="29"/>
  <c r="L543" i="29"/>
  <c r="L542" i="29"/>
  <c r="L541" i="29"/>
  <c r="L540" i="29"/>
  <c r="L539" i="29"/>
  <c r="L538" i="29"/>
  <c r="L537" i="29"/>
  <c r="L536" i="29"/>
  <c r="L535" i="29"/>
  <c r="L534" i="29"/>
  <c r="L533" i="29"/>
  <c r="L532" i="29"/>
  <c r="L531" i="29"/>
  <c r="L530" i="29"/>
  <c r="L529" i="29"/>
  <c r="L528" i="29"/>
  <c r="L527" i="29"/>
  <c r="L526" i="29"/>
  <c r="L525" i="29"/>
  <c r="L524" i="29"/>
  <c r="L523" i="29"/>
  <c r="L522" i="29"/>
  <c r="L521" i="29"/>
  <c r="L520" i="29"/>
  <c r="L519" i="29"/>
  <c r="L518" i="29"/>
  <c r="L517" i="29"/>
  <c r="L516" i="29"/>
  <c r="L515" i="29"/>
  <c r="L514" i="29"/>
  <c r="L513" i="29"/>
  <c r="L512" i="29"/>
  <c r="L511" i="29"/>
  <c r="L510" i="29"/>
  <c r="L509" i="29"/>
  <c r="L508" i="29"/>
  <c r="L507" i="29"/>
  <c r="L506" i="29"/>
  <c r="L505" i="29"/>
  <c r="L504" i="29"/>
  <c r="L503" i="29"/>
  <c r="L502" i="29"/>
  <c r="L501" i="29"/>
  <c r="L500" i="29"/>
  <c r="L499" i="29"/>
  <c r="L498" i="29"/>
  <c r="L497" i="29"/>
  <c r="L496" i="29"/>
  <c r="L495" i="29"/>
  <c r="L494" i="29"/>
  <c r="L493" i="29"/>
  <c r="L492" i="29"/>
  <c r="L491" i="29"/>
  <c r="L490" i="29"/>
  <c r="L489" i="29"/>
  <c r="L488" i="29"/>
  <c r="L487" i="29"/>
  <c r="L486" i="29"/>
  <c r="L485" i="29"/>
  <c r="L484" i="29"/>
  <c r="L483" i="29"/>
  <c r="L482" i="29"/>
  <c r="L481" i="29"/>
  <c r="L480" i="29"/>
  <c r="L479" i="29"/>
  <c r="L478" i="29"/>
  <c r="L477" i="29"/>
  <c r="L476" i="29"/>
  <c r="L475" i="29"/>
  <c r="L474" i="29"/>
  <c r="L473" i="29"/>
  <c r="L472" i="29"/>
  <c r="L19" i="35" s="1"/>
  <c r="L471" i="29"/>
  <c r="AS1" i="36" l="1"/>
  <c r="BC1" i="35"/>
  <c r="AQ26" i="31"/>
  <c r="AS21" i="31"/>
  <c r="AS17" i="32"/>
  <c r="AS19" i="32"/>
  <c r="AX27" i="37"/>
  <c r="AR34" i="37"/>
  <c r="AR26" i="31"/>
  <c r="AS15" i="31"/>
  <c r="AS17" i="31"/>
  <c r="AS19" i="31"/>
  <c r="AR32" i="37"/>
  <c r="AR33" i="37"/>
  <c r="AR31" i="37"/>
  <c r="AR35" i="37"/>
  <c r="AR37" i="37"/>
  <c r="H7" i="32"/>
  <c r="H7" i="31"/>
  <c r="AW27" i="37"/>
  <c r="H9" i="32"/>
  <c r="AS21" i="32"/>
  <c r="AS23" i="32"/>
  <c r="AO35" i="33"/>
  <c r="AS23" i="31"/>
  <c r="AS25" i="31"/>
  <c r="AQ30" i="32"/>
  <c r="AS27" i="32"/>
  <c r="AV27" i="37"/>
  <c r="H4" i="38"/>
  <c r="H4" i="37"/>
  <c r="H6" i="31"/>
  <c r="H5" i="31"/>
  <c r="H5" i="32"/>
  <c r="H10" i="32"/>
  <c r="L470" i="29"/>
  <c r="O38" i="30" s="1"/>
  <c r="A12" i="31"/>
  <c r="A12" i="32"/>
  <c r="A12" i="35"/>
  <c r="H4" i="32"/>
  <c r="H4" i="31"/>
  <c r="H4" i="34"/>
  <c r="H9" i="35"/>
  <c r="AO7" i="33"/>
  <c r="AO4" i="33"/>
  <c r="H8" i="37"/>
  <c r="H8" i="36"/>
  <c r="H8" i="38"/>
  <c r="H8" i="35"/>
  <c r="H8" i="34"/>
  <c r="H8" i="32"/>
  <c r="AP3" i="38"/>
  <c r="AP3" i="37"/>
  <c r="AP3" i="34"/>
  <c r="AI8" i="36"/>
  <c r="AR8" i="35"/>
  <c r="AI8" i="38"/>
  <c r="AI8" i="37"/>
  <c r="AI8" i="34"/>
  <c r="AM53" i="37"/>
  <c r="AU39" i="37"/>
  <c r="AP30" i="32"/>
  <c r="AO26" i="31"/>
  <c r="AR30" i="32"/>
  <c r="AP26" i="31"/>
  <c r="H11" i="37"/>
  <c r="H11" i="36"/>
  <c r="H11" i="35"/>
  <c r="H11" i="38"/>
  <c r="AS15" i="32"/>
  <c r="AS25" i="32"/>
  <c r="AO30" i="32"/>
  <c r="H6" i="36"/>
  <c r="H6" i="35"/>
  <c r="H6" i="37"/>
  <c r="H6" i="38"/>
  <c r="H6" i="34"/>
  <c r="H4" i="36"/>
  <c r="H4" i="35"/>
  <c r="U1" i="35" s="1"/>
  <c r="AI9" i="37"/>
  <c r="AI9" i="36"/>
  <c r="AR9" i="35"/>
  <c r="AI9" i="38"/>
  <c r="AI11" i="38"/>
  <c r="AI11" i="37"/>
  <c r="AR11" i="35"/>
  <c r="AI11" i="34"/>
  <c r="AI11" i="36"/>
  <c r="H11" i="32"/>
  <c r="AS29" i="32"/>
  <c r="V11" i="36"/>
  <c r="V11" i="35"/>
  <c r="V11" i="38"/>
  <c r="H10" i="34"/>
  <c r="V11" i="34"/>
  <c r="H10" i="36"/>
  <c r="H10" i="35"/>
  <c r="H10" i="38"/>
  <c r="V11" i="37"/>
  <c r="H5" i="38"/>
  <c r="H5" i="37"/>
  <c r="H5" i="36"/>
  <c r="H7" i="38"/>
  <c r="H7" i="36"/>
  <c r="H7" i="35"/>
  <c r="H7" i="37"/>
  <c r="H5" i="34"/>
  <c r="H9" i="38"/>
  <c r="H9" i="37"/>
  <c r="AI10" i="38"/>
  <c r="AI10" i="37"/>
  <c r="AI10" i="36"/>
  <c r="AR10" i="35"/>
  <c r="AI10" i="34"/>
  <c r="H9" i="36"/>
  <c r="AR27" i="37"/>
  <c r="AS26" i="31" l="1"/>
  <c r="U1" i="36"/>
  <c r="U1" i="34"/>
  <c r="U1" i="37"/>
  <c r="U1" i="38"/>
  <c r="AT30" i="32"/>
  <c r="AT26" i="31"/>
  <c r="AS30" i="32"/>
  <c r="AP2" i="36"/>
  <c r="AY2" i="35"/>
  <c r="BG3" i="39"/>
  <c r="L466" i="29" l="1"/>
  <c r="A46" i="38" s="1"/>
  <c r="L458" i="29"/>
  <c r="L450" i="29"/>
  <c r="A22" i="38" s="1"/>
  <c r="L442" i="29"/>
  <c r="A17" i="38" s="1"/>
  <c r="L434" i="29"/>
  <c r="A13" i="37" s="1"/>
  <c r="L426" i="29"/>
  <c r="G39" i="37" s="1"/>
  <c r="L418" i="29"/>
  <c r="D24" i="37" s="1"/>
  <c r="L410" i="29"/>
  <c r="AA19" i="37" s="1"/>
  <c r="L402" i="29"/>
  <c r="A17" i="37" s="1"/>
  <c r="L394" i="29"/>
  <c r="L386" i="29"/>
  <c r="D257" i="30" s="1"/>
  <c r="L378" i="29"/>
  <c r="L370" i="29"/>
  <c r="W16" i="32" s="1"/>
  <c r="L362" i="29"/>
  <c r="G22" i="32" s="1"/>
  <c r="L354" i="29"/>
  <c r="O24" i="31" s="1"/>
  <c r="L346" i="29"/>
  <c r="A82" i="30" s="1"/>
  <c r="L338" i="29"/>
  <c r="L330" i="29"/>
  <c r="E150" i="30" s="1"/>
  <c r="L323" i="29"/>
  <c r="A114" i="34" s="1"/>
  <c r="L315" i="29"/>
  <c r="G16" i="31" s="1"/>
  <c r="L307" i="29"/>
  <c r="L300" i="29"/>
  <c r="D46" i="34" s="1"/>
  <c r="L285" i="29"/>
  <c r="T9" i="39" s="1"/>
  <c r="L277" i="29"/>
  <c r="A14" i="32" s="1"/>
  <c r="L269" i="29"/>
  <c r="E157" i="30" s="1"/>
  <c r="L261" i="29"/>
  <c r="E41" i="32" s="1"/>
  <c r="L465" i="29"/>
  <c r="U45" i="38" s="1"/>
  <c r="L457" i="29"/>
  <c r="A29" i="38" s="1"/>
  <c r="L449" i="29"/>
  <c r="A21" i="38" s="1"/>
  <c r="L441" i="29"/>
  <c r="A16" i="38" s="1"/>
  <c r="L433" i="29"/>
  <c r="L425" i="29"/>
  <c r="B39" i="37" s="1"/>
  <c r="L417" i="29"/>
  <c r="D23" i="37" s="1"/>
  <c r="L409" i="29"/>
  <c r="AA18" i="37" s="1"/>
  <c r="L401" i="29"/>
  <c r="L393" i="29"/>
  <c r="L385" i="29"/>
  <c r="D256" i="30" s="1"/>
  <c r="L377" i="29"/>
  <c r="D38" i="34" s="1"/>
  <c r="L369" i="29"/>
  <c r="L361" i="29"/>
  <c r="L353" i="29"/>
  <c r="G24" i="31" s="1"/>
  <c r="L345" i="29"/>
  <c r="A78" i="30" s="1"/>
  <c r="L337" i="29"/>
  <c r="L329" i="29"/>
  <c r="E151" i="30" s="1"/>
  <c r="L464" i="29"/>
  <c r="A45" i="38" s="1"/>
  <c r="L456" i="29"/>
  <c r="A31" i="38" s="1"/>
  <c r="L448" i="29"/>
  <c r="A20" i="38" s="1"/>
  <c r="L440" i="29"/>
  <c r="A15" i="38" s="1"/>
  <c r="L432" i="29"/>
  <c r="A61" i="37" s="1"/>
  <c r="L424" i="29"/>
  <c r="L416" i="29"/>
  <c r="A23" i="37" s="1"/>
  <c r="L408" i="29"/>
  <c r="W18" i="37" s="1"/>
  <c r="L400" i="29"/>
  <c r="L392" i="29"/>
  <c r="L384" i="29"/>
  <c r="C255" i="30" s="1"/>
  <c r="L376" i="29"/>
  <c r="C234" i="30" s="1"/>
  <c r="L368" i="29"/>
  <c r="D30" i="34" s="1"/>
  <c r="L360" i="29"/>
  <c r="X20" i="36" s="1"/>
  <c r="L352" i="29"/>
  <c r="C51" i="30" s="1"/>
  <c r="L344" i="29"/>
  <c r="A98" i="30" s="1"/>
  <c r="L336" i="29"/>
  <c r="L321" i="29"/>
  <c r="D129" i="30" s="1"/>
  <c r="L313" i="29"/>
  <c r="L305" i="29"/>
  <c r="E153" i="30" s="1"/>
  <c r="L298" i="29"/>
  <c r="U52" i="30" s="1"/>
  <c r="L291" i="29"/>
  <c r="D53" i="34" s="1"/>
  <c r="L283" i="29"/>
  <c r="L275" i="29"/>
  <c r="L267" i="29"/>
  <c r="L463" i="29"/>
  <c r="A44" i="38" s="1"/>
  <c r="L455" i="29"/>
  <c r="V30" i="38" s="1"/>
  <c r="L447" i="29"/>
  <c r="V19" i="38" s="1"/>
  <c r="L439" i="29"/>
  <c r="A14" i="38" s="1"/>
  <c r="L431" i="29"/>
  <c r="A47" i="37" s="1"/>
  <c r="L423" i="29"/>
  <c r="A26" i="37" s="1"/>
  <c r="L415" i="29"/>
  <c r="AE19" i="37" s="1"/>
  <c r="L407" i="29"/>
  <c r="S18" i="37" s="1"/>
  <c r="L399" i="29"/>
  <c r="L391" i="29"/>
  <c r="L383" i="29"/>
  <c r="C254" i="30" s="1"/>
  <c r="L375" i="29"/>
  <c r="D109" i="30" s="1"/>
  <c r="L367" i="29"/>
  <c r="L359" i="29"/>
  <c r="O211" i="30" s="1"/>
  <c r="L351" i="29"/>
  <c r="L343" i="29"/>
  <c r="A122" i="34" s="1"/>
  <c r="L335" i="29"/>
  <c r="L328" i="29"/>
  <c r="AJ18" i="35" s="1"/>
  <c r="L320" i="29"/>
  <c r="C64" i="30" s="1"/>
  <c r="L312" i="29"/>
  <c r="A1" i="31" s="1"/>
  <c r="L304" i="29"/>
  <c r="L297" i="29"/>
  <c r="L290" i="29"/>
  <c r="A22" i="32" s="1"/>
  <c r="L282" i="29"/>
  <c r="D223" i="30" s="1"/>
  <c r="L274" i="29"/>
  <c r="D47" i="34" s="1"/>
  <c r="L462" i="29"/>
  <c r="A43" i="38" s="1"/>
  <c r="L454" i="29"/>
  <c r="Q30" i="38" s="1"/>
  <c r="L446" i="29"/>
  <c r="Q19" i="38" s="1"/>
  <c r="L438" i="29"/>
  <c r="A13" i="38" s="1"/>
  <c r="L430" i="29"/>
  <c r="A46" i="37" s="1"/>
  <c r="L422" i="29"/>
  <c r="AF36" i="37" s="1"/>
  <c r="L414" i="29"/>
  <c r="L406" i="29"/>
  <c r="O18" i="37" s="1"/>
  <c r="L398" i="29"/>
  <c r="L390" i="29"/>
  <c r="AT8" i="39" s="1"/>
  <c r="L382" i="29"/>
  <c r="C253" i="30" s="1"/>
  <c r="L374" i="29"/>
  <c r="L366" i="29"/>
  <c r="L358" i="29"/>
  <c r="E40" i="32" s="1"/>
  <c r="L350" i="29"/>
  <c r="L342" i="29"/>
  <c r="L334" i="29"/>
  <c r="L327" i="29"/>
  <c r="L319" i="29"/>
  <c r="C55" i="30" s="1"/>
  <c r="L311" i="29"/>
  <c r="L296" i="29"/>
  <c r="L289" i="29"/>
  <c r="L281" i="29"/>
  <c r="L273" i="29"/>
  <c r="W24" i="32" s="1"/>
  <c r="L265" i="29"/>
  <c r="A22" i="31" s="1"/>
  <c r="L469" i="29"/>
  <c r="A50" i="38" s="1"/>
  <c r="L461" i="29"/>
  <c r="L453" i="29"/>
  <c r="L30" i="38" s="1"/>
  <c r="L445" i="29"/>
  <c r="L19" i="38" s="1"/>
  <c r="L437" i="29"/>
  <c r="L429" i="29"/>
  <c r="L421" i="29"/>
  <c r="U36" i="37" s="1"/>
  <c r="L413" i="29"/>
  <c r="L405" i="29"/>
  <c r="K18" i="37" s="1"/>
  <c r="L397" i="29"/>
  <c r="L468" i="29"/>
  <c r="A48" i="38" s="1"/>
  <c r="L460" i="29"/>
  <c r="L452" i="29"/>
  <c r="L444" i="29"/>
  <c r="L436" i="29"/>
  <c r="V15" i="37" s="1"/>
  <c r="L428" i="29"/>
  <c r="AB39" i="37" s="1"/>
  <c r="L420" i="29"/>
  <c r="AB36" i="37" s="1"/>
  <c r="L412" i="29"/>
  <c r="AC18" i="37" s="1"/>
  <c r="L404" i="29"/>
  <c r="D18" i="37" s="1"/>
  <c r="L396" i="29"/>
  <c r="A1" i="30"/>
  <c r="L467" i="29"/>
  <c r="A47" i="38" s="1"/>
  <c r="L459" i="29"/>
  <c r="L451" i="29"/>
  <c r="A23" i="38" s="1"/>
  <c r="L443" i="29"/>
  <c r="A18" i="38" s="1"/>
  <c r="L435" i="29"/>
  <c r="A15" i="37" s="1"/>
  <c r="L427" i="29"/>
  <c r="Q39" i="37" s="1"/>
  <c r="L419" i="29"/>
  <c r="L411" i="29"/>
  <c r="AB19" i="37" s="1"/>
  <c r="L403" i="29"/>
  <c r="B18" i="37" s="1"/>
  <c r="L395" i="29"/>
  <c r="L387" i="29"/>
  <c r="L379" i="29"/>
  <c r="E43" i="32" s="1"/>
  <c r="L371" i="29"/>
  <c r="D48" i="34" s="1"/>
  <c r="L363" i="29"/>
  <c r="C244" i="30" s="1"/>
  <c r="L389" i="29"/>
  <c r="F8" i="39" s="1"/>
  <c r="L356" i="29"/>
  <c r="A24" i="31" s="1"/>
  <c r="L333" i="29"/>
  <c r="D37" i="34" s="1"/>
  <c r="L324" i="29"/>
  <c r="AB24" i="33" s="1"/>
  <c r="L308" i="29"/>
  <c r="L293" i="29"/>
  <c r="L278" i="29"/>
  <c r="O26" i="32" s="1"/>
  <c r="L263" i="29"/>
  <c r="A1" i="34" s="1"/>
  <c r="L254" i="29"/>
  <c r="L246" i="29"/>
  <c r="W22" i="32" s="1"/>
  <c r="L238" i="29"/>
  <c r="U127" i="34" s="1"/>
  <c r="L230" i="29"/>
  <c r="L222" i="29"/>
  <c r="E156" i="30" s="1"/>
  <c r="L216" i="29"/>
  <c r="D45" i="34" s="1"/>
  <c r="L208" i="29"/>
  <c r="W14" i="31" s="1"/>
  <c r="L200" i="29"/>
  <c r="L192" i="29"/>
  <c r="O22" i="31" s="1"/>
  <c r="L184" i="29"/>
  <c r="A3" i="30" s="1"/>
  <c r="L176" i="29"/>
  <c r="W16" i="31" s="1"/>
  <c r="L169" i="29"/>
  <c r="D127" i="30" s="1"/>
  <c r="L161" i="29"/>
  <c r="D32" i="34" s="1"/>
  <c r="L118" i="29"/>
  <c r="D41" i="34" s="1"/>
  <c r="L67" i="29"/>
  <c r="L45" i="29"/>
  <c r="L37" i="29"/>
  <c r="L12" i="29"/>
  <c r="L381" i="29"/>
  <c r="L355" i="29"/>
  <c r="D217" i="30" s="1"/>
  <c r="L332" i="29"/>
  <c r="D108" i="30" s="1"/>
  <c r="L322" i="29"/>
  <c r="D128" i="30" s="1"/>
  <c r="L306" i="29"/>
  <c r="L292" i="29"/>
  <c r="D52" i="34" s="1"/>
  <c r="L276" i="29"/>
  <c r="L262" i="29"/>
  <c r="C80" i="30" s="1"/>
  <c r="L253" i="29"/>
  <c r="L245" i="29"/>
  <c r="W24" i="31" s="1"/>
  <c r="L237" i="29"/>
  <c r="P135" i="34" s="1"/>
  <c r="L229" i="29"/>
  <c r="L221" i="29"/>
  <c r="L215" i="29"/>
  <c r="D106" i="30" s="1"/>
  <c r="L207" i="29"/>
  <c r="O14" i="31" s="1"/>
  <c r="L199" i="29"/>
  <c r="L191" i="29"/>
  <c r="L183" i="29"/>
  <c r="D139" i="30" s="1"/>
  <c r="L175" i="29"/>
  <c r="O16" i="31" s="1"/>
  <c r="L168" i="29"/>
  <c r="A103" i="30" s="1"/>
  <c r="L160" i="29"/>
  <c r="L154" i="29"/>
  <c r="D34" i="34" s="1"/>
  <c r="L147" i="29"/>
  <c r="W18" i="31" s="1"/>
  <c r="L139" i="29"/>
  <c r="D110" i="30" s="1"/>
  <c r="L131" i="29"/>
  <c r="E173" i="30" s="1"/>
  <c r="L124" i="29"/>
  <c r="L117" i="29"/>
  <c r="D40" i="34" s="1"/>
  <c r="L109" i="29"/>
  <c r="L101" i="29"/>
  <c r="C95" i="30" s="1"/>
  <c r="L94" i="29"/>
  <c r="L82" i="29"/>
  <c r="D39" i="34" s="1"/>
  <c r="L74" i="29"/>
  <c r="L66" i="29"/>
  <c r="L59" i="29"/>
  <c r="A30" i="30" s="1"/>
  <c r="L52" i="29"/>
  <c r="Q147" i="30" s="1"/>
  <c r="AR147" i="30" s="1"/>
  <c r="L44" i="29"/>
  <c r="L38" i="29"/>
  <c r="U8" i="39" s="1"/>
  <c r="L30" i="29"/>
  <c r="G24" i="32" s="1"/>
  <c r="L22" i="29"/>
  <c r="L14" i="29"/>
  <c r="L6" i="29"/>
  <c r="L159" i="29"/>
  <c r="L146" i="29"/>
  <c r="G18" i="31" s="1"/>
  <c r="L138" i="29"/>
  <c r="L130" i="29"/>
  <c r="AJ8" i="39" s="1"/>
  <c r="L116" i="29"/>
  <c r="E149" i="30" s="1"/>
  <c r="L87" i="29"/>
  <c r="L65" i="29"/>
  <c r="L380" i="29"/>
  <c r="AE13" i="31" s="1"/>
  <c r="L349" i="29"/>
  <c r="L331" i="29"/>
  <c r="L318" i="29"/>
  <c r="A54" i="30" s="1"/>
  <c r="L303" i="29"/>
  <c r="E148" i="30" s="1"/>
  <c r="L288" i="29"/>
  <c r="E190" i="30" s="1"/>
  <c r="L272" i="29"/>
  <c r="AF8" i="39" s="1"/>
  <c r="L260" i="29"/>
  <c r="O28" i="32" s="1"/>
  <c r="L252" i="29"/>
  <c r="D36" i="34" s="1"/>
  <c r="L244" i="29"/>
  <c r="W22" i="31" s="1"/>
  <c r="L236" i="29"/>
  <c r="U5" i="30" s="1"/>
  <c r="L228" i="29"/>
  <c r="L220" i="29"/>
  <c r="P130" i="34" s="1"/>
  <c r="L214" i="29"/>
  <c r="O24" i="32" s="1"/>
  <c r="L206" i="29"/>
  <c r="G14" i="31" s="1"/>
  <c r="L198" i="29"/>
  <c r="L190" i="29"/>
  <c r="G22" i="31" s="1"/>
  <c r="L182" i="29"/>
  <c r="D21" i="34" s="1"/>
  <c r="L174" i="29"/>
  <c r="E42" i="32" s="1"/>
  <c r="L167" i="29"/>
  <c r="G20" i="31" s="1"/>
  <c r="L153" i="29"/>
  <c r="D29" i="34" s="1"/>
  <c r="L108" i="29"/>
  <c r="L100" i="29"/>
  <c r="C94" i="30" s="1"/>
  <c r="L93" i="29"/>
  <c r="A1" i="33" s="1"/>
  <c r="L81" i="29"/>
  <c r="A20" i="32" s="1"/>
  <c r="L73" i="29"/>
  <c r="L21" i="29"/>
  <c r="A129" i="34" s="1"/>
  <c r="L42" i="29"/>
  <c r="L20" i="29"/>
  <c r="A121" i="34" s="1"/>
  <c r="L373" i="29"/>
  <c r="L348" i="29"/>
  <c r="V124" i="34" s="1"/>
  <c r="L317" i="29"/>
  <c r="O16" i="32" s="1"/>
  <c r="L302" i="29"/>
  <c r="L287" i="29"/>
  <c r="L271" i="29"/>
  <c r="A1" i="35" s="1"/>
  <c r="L259" i="29"/>
  <c r="A28" i="32" s="1"/>
  <c r="L251" i="29"/>
  <c r="D222" i="30" s="1"/>
  <c r="L243" i="29"/>
  <c r="U126" i="34" s="1"/>
  <c r="L235" i="29"/>
  <c r="A5" i="30" s="1"/>
  <c r="L227" i="29"/>
  <c r="A111" i="34" s="1"/>
  <c r="L219" i="29"/>
  <c r="A130" i="34" s="1"/>
  <c r="L213" i="29"/>
  <c r="E158" i="30" s="1"/>
  <c r="L205" i="29"/>
  <c r="L197" i="29"/>
  <c r="L189" i="29"/>
  <c r="U36" i="30" s="1"/>
  <c r="L181" i="29"/>
  <c r="A115" i="34" s="1"/>
  <c r="L173" i="29"/>
  <c r="W28" i="32" s="1"/>
  <c r="L166" i="29"/>
  <c r="L152" i="29"/>
  <c r="D49" i="34" s="1"/>
  <c r="L145" i="29"/>
  <c r="A18" i="31" s="1"/>
  <c r="L137" i="29"/>
  <c r="W14" i="32" s="1"/>
  <c r="L129" i="29"/>
  <c r="R9" i="39" s="1"/>
  <c r="L123" i="29"/>
  <c r="O102" i="30" s="1"/>
  <c r="L115" i="29"/>
  <c r="A13" i="34" s="1"/>
  <c r="L107" i="29"/>
  <c r="D56" i="34" s="1"/>
  <c r="L99" i="29"/>
  <c r="C93" i="30" s="1"/>
  <c r="L92" i="29"/>
  <c r="O213" i="30" s="1"/>
  <c r="L86" i="29"/>
  <c r="C92" i="30" s="1"/>
  <c r="L80" i="29"/>
  <c r="L72" i="29"/>
  <c r="L64" i="29"/>
  <c r="C24" i="30" s="1"/>
  <c r="L57" i="29"/>
  <c r="L50" i="29"/>
  <c r="R8" i="39" s="1"/>
  <c r="L36" i="29"/>
  <c r="L372" i="29"/>
  <c r="D185" i="30" s="1"/>
  <c r="L347" i="29"/>
  <c r="D107" i="30" s="1"/>
  <c r="L316" i="29"/>
  <c r="G16" i="32" s="1"/>
  <c r="L301" i="29"/>
  <c r="L286" i="29"/>
  <c r="A1" i="36" s="1"/>
  <c r="L270" i="29"/>
  <c r="S9" i="39" s="1"/>
  <c r="L258" i="29"/>
  <c r="C79" i="30" s="1"/>
  <c r="L250" i="29"/>
  <c r="A20" i="31" s="1"/>
  <c r="L242" i="29"/>
  <c r="U118" i="34" s="1"/>
  <c r="L234" i="29"/>
  <c r="A120" i="34" s="1"/>
  <c r="L226" i="29"/>
  <c r="D50" i="34" s="1"/>
  <c r="L212" i="29"/>
  <c r="L204" i="29"/>
  <c r="L196" i="29"/>
  <c r="A10" i="30" s="1"/>
  <c r="L188" i="29"/>
  <c r="A9" i="33" s="1"/>
  <c r="L180" i="29"/>
  <c r="A267" i="30" s="1"/>
  <c r="L165" i="29"/>
  <c r="L158" i="29"/>
  <c r="L151" i="29"/>
  <c r="A113" i="34" s="1"/>
  <c r="L144" i="29"/>
  <c r="D31" i="34" s="1"/>
  <c r="L136" i="29"/>
  <c r="O14" i="32" s="1"/>
  <c r="L128" i="29"/>
  <c r="G28" i="32" s="1"/>
  <c r="L122" i="29"/>
  <c r="A117" i="34" s="1"/>
  <c r="L114" i="29"/>
  <c r="C16" i="30" s="1"/>
  <c r="L106" i="29"/>
  <c r="L98" i="29"/>
  <c r="L91" i="29"/>
  <c r="A124" i="34" s="1"/>
  <c r="L79" i="29"/>
  <c r="L71" i="29"/>
  <c r="L49" i="29"/>
  <c r="L41" i="29"/>
  <c r="D18" i="35" s="1"/>
  <c r="L35" i="29"/>
  <c r="L27" i="29"/>
  <c r="D33" i="34" s="1"/>
  <c r="L19" i="29"/>
  <c r="A130" i="30" s="1"/>
  <c r="L11" i="29"/>
  <c r="O18" i="31" s="1"/>
  <c r="L4" i="29"/>
  <c r="L16" i="29"/>
  <c r="D43" i="34" s="1"/>
  <c r="L8" i="29"/>
  <c r="L148" i="29"/>
  <c r="D166" i="30" s="1"/>
  <c r="L125" i="29"/>
  <c r="W20" i="31" s="1"/>
  <c r="L102" i="29"/>
  <c r="C96" i="30" s="1"/>
  <c r="L95" i="29"/>
  <c r="D27" i="33" s="1"/>
  <c r="L75" i="29"/>
  <c r="L23" i="29"/>
  <c r="L51" i="29"/>
  <c r="M213" i="30" s="1"/>
  <c r="L365" i="29"/>
  <c r="C235" i="30" s="1"/>
  <c r="L341" i="29"/>
  <c r="D54" i="34" s="1"/>
  <c r="L314" i="29"/>
  <c r="A1" i="32" s="1"/>
  <c r="L299" i="29"/>
  <c r="C52" i="30" s="1"/>
  <c r="L284" i="29"/>
  <c r="D210" i="30" s="1"/>
  <c r="L268" i="29"/>
  <c r="A127" i="34" s="1"/>
  <c r="L257" i="29"/>
  <c r="M80" i="30" s="1"/>
  <c r="L249" i="29"/>
  <c r="O22" i="32" s="1"/>
  <c r="L241" i="29"/>
  <c r="O18" i="32" s="1"/>
  <c r="L233" i="29"/>
  <c r="L225" i="29"/>
  <c r="A112" i="34" s="1"/>
  <c r="L211" i="29"/>
  <c r="G20" i="32" s="1"/>
  <c r="L203" i="29"/>
  <c r="E39" i="32" s="1"/>
  <c r="L195" i="29"/>
  <c r="D220" i="30" s="1"/>
  <c r="L187" i="29"/>
  <c r="L179" i="29"/>
  <c r="L172" i="29"/>
  <c r="L164" i="29"/>
  <c r="L157" i="29"/>
  <c r="C85" i="30" s="1"/>
  <c r="L150" i="29"/>
  <c r="L143" i="29"/>
  <c r="E163" i="30" s="1"/>
  <c r="L135" i="29"/>
  <c r="G14" i="32" s="1"/>
  <c r="L121" i="29"/>
  <c r="U6" i="30" s="1"/>
  <c r="L113" i="29"/>
  <c r="D55" i="34" s="1"/>
  <c r="L105" i="29"/>
  <c r="L90" i="29"/>
  <c r="E159" i="30" s="1"/>
  <c r="L85" i="29"/>
  <c r="A26" i="33" s="1"/>
  <c r="L78" i="29"/>
  <c r="AB127" i="30" s="1"/>
  <c r="L70" i="29"/>
  <c r="L63" i="29"/>
  <c r="L56" i="29"/>
  <c r="D35" i="34" s="1"/>
  <c r="L48" i="29"/>
  <c r="L40" i="29"/>
  <c r="M131" i="30" s="1"/>
  <c r="L34" i="29"/>
  <c r="M8" i="39" s="1"/>
  <c r="L26" i="29"/>
  <c r="A36" i="33" s="1"/>
  <c r="L18" i="29"/>
  <c r="O20" i="32" s="1"/>
  <c r="L10" i="29"/>
  <c r="L2" i="29"/>
  <c r="L112" i="29"/>
  <c r="M107" i="30" s="1"/>
  <c r="L97" i="29"/>
  <c r="L84" i="29"/>
  <c r="A119" i="34" s="1"/>
  <c r="L69" i="29"/>
  <c r="L55" i="29"/>
  <c r="L33" i="29"/>
  <c r="D8" i="39" s="1"/>
  <c r="L17" i="29"/>
  <c r="W20" i="32" s="1"/>
  <c r="L9" i="29"/>
  <c r="L54" i="29"/>
  <c r="R107" i="30" s="1"/>
  <c r="L24" i="29"/>
  <c r="L140" i="29"/>
  <c r="D111" i="30" s="1"/>
  <c r="L83" i="29"/>
  <c r="A269" i="30" s="1"/>
  <c r="L31" i="29"/>
  <c r="A110" i="34" s="1"/>
  <c r="L15" i="29"/>
  <c r="D112" i="30" s="1"/>
  <c r="L7" i="29"/>
  <c r="L43" i="29"/>
  <c r="L5" i="29"/>
  <c r="L364" i="29"/>
  <c r="L340" i="29"/>
  <c r="L326" i="29"/>
  <c r="L310" i="29"/>
  <c r="L295" i="29"/>
  <c r="W18" i="32" s="1"/>
  <c r="L280" i="29"/>
  <c r="W26" i="32" s="1"/>
  <c r="L266" i="29"/>
  <c r="A99" i="30" s="1"/>
  <c r="L256" i="29"/>
  <c r="M79" i="30" s="1"/>
  <c r="L248" i="29"/>
  <c r="L240" i="29"/>
  <c r="AE13" i="32" s="1"/>
  <c r="L232" i="29"/>
  <c r="D42" i="34" s="1"/>
  <c r="L224" i="29"/>
  <c r="L218" i="29"/>
  <c r="L210" i="29"/>
  <c r="E162" i="30" s="1"/>
  <c r="L202" i="29"/>
  <c r="A18" i="32" s="1"/>
  <c r="L194" i="29"/>
  <c r="D44" i="34" s="1"/>
  <c r="L186" i="29"/>
  <c r="E164" i="30" s="1"/>
  <c r="L178" i="29"/>
  <c r="AN8" i="39" s="1"/>
  <c r="L171" i="29"/>
  <c r="L18" i="35" s="1"/>
  <c r="L163" i="29"/>
  <c r="O24" i="33" s="1"/>
  <c r="L156" i="29"/>
  <c r="L149" i="29"/>
  <c r="G18" i="32" s="1"/>
  <c r="L142" i="29"/>
  <c r="E161" i="30" s="1"/>
  <c r="L134" i="29"/>
  <c r="L127" i="29"/>
  <c r="L120" i="29"/>
  <c r="L104" i="29"/>
  <c r="L20" i="36" s="1"/>
  <c r="L89" i="29"/>
  <c r="L77" i="29"/>
  <c r="L62" i="29"/>
  <c r="W107" i="30" s="1"/>
  <c r="L47" i="29"/>
  <c r="A13" i="30" s="1"/>
  <c r="L25" i="29"/>
  <c r="A128" i="34" s="1"/>
  <c r="L46" i="29"/>
  <c r="L32" i="29"/>
  <c r="K8" i="39" s="1"/>
  <c r="L132" i="29"/>
  <c r="E172" i="30" s="1"/>
  <c r="L110" i="29"/>
  <c r="L60" i="29"/>
  <c r="C86" i="30" s="1"/>
  <c r="L39" i="29"/>
  <c r="D19" i="36" s="1"/>
  <c r="L29" i="29"/>
  <c r="A135" i="34" s="1"/>
  <c r="L13" i="29"/>
  <c r="E152" i="30" s="1"/>
  <c r="L28" i="29"/>
  <c r="D168" i="30" s="1"/>
  <c r="L357" i="29"/>
  <c r="A24" i="32" s="1"/>
  <c r="L339" i="29"/>
  <c r="L325" i="29"/>
  <c r="L309" i="29"/>
  <c r="L294" i="29"/>
  <c r="D113" i="30" s="1"/>
  <c r="L279" i="29"/>
  <c r="G26" i="32" s="1"/>
  <c r="L264" i="29"/>
  <c r="D51" i="34" s="1"/>
  <c r="L255" i="29"/>
  <c r="L247" i="29"/>
  <c r="D114" i="30" s="1"/>
  <c r="L239" i="29"/>
  <c r="L231" i="29"/>
  <c r="L223" i="29"/>
  <c r="L217" i="29"/>
  <c r="L209" i="29"/>
  <c r="L201" i="29"/>
  <c r="D115" i="30" s="1"/>
  <c r="L193" i="29"/>
  <c r="D211" i="30" s="1"/>
  <c r="L185" i="29"/>
  <c r="D219" i="30" s="1"/>
  <c r="L177" i="29"/>
  <c r="L170" i="29"/>
  <c r="A108" i="34" s="1"/>
  <c r="L162" i="29"/>
  <c r="D167" i="30" s="1"/>
  <c r="L141" i="29"/>
  <c r="E160" i="30" s="1"/>
  <c r="L133" i="29"/>
  <c r="D221" i="30" s="1"/>
  <c r="L126" i="29"/>
  <c r="O20" i="31" s="1"/>
  <c r="L119" i="29"/>
  <c r="A123" i="34" s="1"/>
  <c r="L111" i="29"/>
  <c r="L103" i="29"/>
  <c r="C97" i="30" s="1"/>
  <c r="L96" i="29"/>
  <c r="C104" i="30" s="1"/>
  <c r="L88" i="29"/>
  <c r="L76" i="29"/>
  <c r="L68" i="29"/>
  <c r="O103" i="30" s="1"/>
  <c r="L61" i="29"/>
  <c r="L155" i="29"/>
  <c r="D169" i="30" s="1"/>
  <c r="L53" i="29"/>
  <c r="A38" i="32" s="1"/>
  <c r="L58" i="29"/>
  <c r="A100" i="30" s="1"/>
  <c r="V120" i="34" l="1"/>
  <c r="V59" i="35"/>
  <c r="A33" i="33"/>
  <c r="A125" i="34"/>
  <c r="A60" i="37"/>
  <c r="A118" i="34"/>
  <c r="A126" i="34"/>
  <c r="K130" i="34"/>
  <c r="K135" i="34"/>
  <c r="AO48" i="34"/>
  <c r="AQ48" i="34" s="1"/>
  <c r="AS48" i="34" s="1"/>
  <c r="AO57" i="34"/>
  <c r="AQ57" i="34" s="1"/>
  <c r="AS57" i="34" s="1"/>
  <c r="AO23" i="34"/>
  <c r="AQ23" i="34" s="1"/>
  <c r="AS23" i="34" s="1"/>
  <c r="AO31" i="34"/>
  <c r="AQ31" i="34" s="1"/>
  <c r="AS31" i="34" s="1"/>
  <c r="AO39" i="34"/>
  <c r="AQ39" i="34" s="1"/>
  <c r="AS39" i="34" s="1"/>
  <c r="AO58" i="34"/>
  <c r="AQ58" i="34" s="1"/>
  <c r="AS58" i="34" s="1"/>
  <c r="AO68" i="34"/>
  <c r="AQ68" i="34" s="1"/>
  <c r="AS68" i="34" s="1"/>
  <c r="AO24" i="34"/>
  <c r="AO32" i="34"/>
  <c r="AQ32" i="34" s="1"/>
  <c r="AS32" i="34" s="1"/>
  <c r="AO40" i="34"/>
  <c r="AQ40" i="34" s="1"/>
  <c r="AS40" i="34" s="1"/>
  <c r="AO20" i="34"/>
  <c r="AQ20" i="34" s="1"/>
  <c r="AS20" i="34" s="1"/>
  <c r="AO36" i="34"/>
  <c r="AQ36" i="34" s="1"/>
  <c r="AS36" i="34" s="1"/>
  <c r="AO46" i="34"/>
  <c r="AQ46" i="34" s="1"/>
  <c r="AS46" i="34" s="1"/>
  <c r="AO55" i="34"/>
  <c r="AQ55" i="34" s="1"/>
  <c r="AS55" i="34" s="1"/>
  <c r="AO29" i="34"/>
  <c r="AQ29" i="34" s="1"/>
  <c r="AS29" i="34" s="1"/>
  <c r="AO47" i="34"/>
  <c r="AQ47" i="34" s="1"/>
  <c r="AS47" i="34" s="1"/>
  <c r="AO30" i="34"/>
  <c r="AQ30" i="34" s="1"/>
  <c r="AS30" i="34" s="1"/>
  <c r="AO51" i="34"/>
  <c r="AQ51" i="34" s="1"/>
  <c r="AS51" i="34" s="1"/>
  <c r="AO69" i="34"/>
  <c r="AQ69" i="34" s="1"/>
  <c r="AS69" i="34" s="1"/>
  <c r="AO25" i="34"/>
  <c r="AO33" i="34"/>
  <c r="AQ33" i="34" s="1"/>
  <c r="AS33" i="34" s="1"/>
  <c r="AO41" i="34"/>
  <c r="AQ41" i="34" s="1"/>
  <c r="AS41" i="34" s="1"/>
  <c r="AO44" i="34"/>
  <c r="AQ44" i="34" s="1"/>
  <c r="AS44" i="34" s="1"/>
  <c r="AO27" i="34"/>
  <c r="AQ27" i="34" s="1"/>
  <c r="AS27" i="34" s="1"/>
  <c r="AO65" i="34"/>
  <c r="AQ65" i="34" s="1"/>
  <c r="AS65" i="34" s="1"/>
  <c r="AO37" i="34"/>
  <c r="AQ37" i="34" s="1"/>
  <c r="AS37" i="34" s="1"/>
  <c r="AO38" i="34"/>
  <c r="AQ38" i="34" s="1"/>
  <c r="AS38" i="34" s="1"/>
  <c r="AO43" i="34"/>
  <c r="AQ43" i="34" s="1"/>
  <c r="AS43" i="34" s="1"/>
  <c r="AO52" i="34"/>
  <c r="AQ52" i="34" s="1"/>
  <c r="AS52" i="34" s="1"/>
  <c r="AO70" i="34"/>
  <c r="AQ70" i="34" s="1"/>
  <c r="AS70" i="34" s="1"/>
  <c r="AO26" i="34"/>
  <c r="AQ26" i="34" s="1"/>
  <c r="AS26" i="34" s="1"/>
  <c r="AO34" i="34"/>
  <c r="AQ34" i="34" s="1"/>
  <c r="AS34" i="34" s="1"/>
  <c r="AO19" i="34"/>
  <c r="AO53" i="34"/>
  <c r="AQ53" i="34" s="1"/>
  <c r="AS53" i="34" s="1"/>
  <c r="AO71" i="34"/>
  <c r="AQ71" i="34" s="1"/>
  <c r="AS71" i="34" s="1"/>
  <c r="AO35" i="34"/>
  <c r="AQ35" i="34" s="1"/>
  <c r="AS35" i="34" s="1"/>
  <c r="AO45" i="34"/>
  <c r="AQ45" i="34" s="1"/>
  <c r="AS45" i="34" s="1"/>
  <c r="AO64" i="34"/>
  <c r="AQ64" i="34" s="1"/>
  <c r="AS64" i="34" s="1"/>
  <c r="AO28" i="34"/>
  <c r="AO21" i="34"/>
  <c r="AQ21" i="34" s="1"/>
  <c r="AS21" i="34" s="1"/>
  <c r="AO56" i="34"/>
  <c r="AQ56" i="34" s="1"/>
  <c r="AS56" i="34" s="1"/>
  <c r="AQ173" i="30"/>
  <c r="AQ172" i="30"/>
  <c r="A37" i="33"/>
  <c r="D179" i="30"/>
  <c r="A52" i="37"/>
  <c r="O26" i="37"/>
  <c r="O36" i="37"/>
  <c r="O48" i="37"/>
  <c r="O14" i="34"/>
  <c r="O109" i="34"/>
  <c r="D170" i="30"/>
  <c r="S15" i="35"/>
  <c r="AF15" i="36"/>
  <c r="D193" i="30"/>
  <c r="A13" i="32"/>
  <c r="A13" i="31"/>
  <c r="A109" i="34"/>
  <c r="A48" i="37"/>
  <c r="W12" i="33"/>
  <c r="X79" i="30"/>
  <c r="A44" i="36"/>
  <c r="A25" i="39"/>
  <c r="A63" i="35"/>
  <c r="A149" i="34"/>
  <c r="A85" i="37"/>
  <c r="AA20" i="36"/>
  <c r="A55" i="38"/>
  <c r="A59" i="37"/>
  <c r="A32" i="33"/>
  <c r="A42" i="33"/>
  <c r="A32" i="31"/>
  <c r="A36" i="32"/>
  <c r="AM52" i="30"/>
  <c r="A266" i="30"/>
  <c r="C105" i="30"/>
  <c r="Q52" i="30"/>
  <c r="A274" i="30"/>
  <c r="C28" i="30"/>
  <c r="C20" i="30"/>
  <c r="Q213" i="30"/>
  <c r="Q131" i="30"/>
  <c r="A101" i="30"/>
  <c r="A126" i="30"/>
  <c r="U3" i="33"/>
  <c r="A74" i="30"/>
  <c r="A73" i="30"/>
  <c r="AO16" i="35"/>
  <c r="D177" i="30"/>
  <c r="P71" i="37"/>
  <c r="F16" i="35"/>
  <c r="Y132" i="30"/>
  <c r="AB100" i="30"/>
  <c r="Y214" i="30"/>
  <c r="AD40" i="37"/>
  <c r="AB40" i="37"/>
  <c r="AC19" i="37"/>
  <c r="AF18" i="36"/>
  <c r="D58" i="34"/>
  <c r="D196" i="30"/>
  <c r="E165" i="30"/>
  <c r="E154" i="30"/>
  <c r="C81" i="30"/>
  <c r="F14" i="35"/>
  <c r="D218" i="30"/>
  <c r="A16" i="31"/>
  <c r="AF13" i="36"/>
  <c r="D191" i="30"/>
  <c r="S13" i="36"/>
  <c r="D183" i="30"/>
  <c r="A63" i="37"/>
  <c r="S48" i="37"/>
  <c r="S109" i="34"/>
  <c r="A35" i="33"/>
  <c r="AT2" i="39"/>
  <c r="AC1" i="36"/>
  <c r="AL1" i="35"/>
  <c r="O7" i="36"/>
  <c r="O7" i="35"/>
  <c r="O19" i="33"/>
  <c r="O7" i="31"/>
  <c r="O7" i="34"/>
  <c r="O7" i="32"/>
  <c r="AB101" i="30"/>
  <c r="AA214" i="30"/>
  <c r="AA132" i="30"/>
  <c r="O13" i="32"/>
  <c r="O13" i="31"/>
  <c r="AG13" i="31"/>
  <c r="AG13" i="32"/>
  <c r="AG236" i="30"/>
  <c r="AG245" i="30"/>
  <c r="A2" i="39"/>
  <c r="AF14" i="36"/>
  <c r="D192" i="30"/>
  <c r="O9" i="36"/>
  <c r="O9" i="34"/>
  <c r="O9" i="35"/>
  <c r="O9" i="32"/>
  <c r="O21" i="33"/>
  <c r="O9" i="31"/>
  <c r="U73" i="34"/>
  <c r="U235" i="30"/>
  <c r="U244" i="30"/>
  <c r="U40" i="30"/>
  <c r="U55" i="30"/>
  <c r="U64" i="30"/>
  <c r="W6" i="33"/>
  <c r="C77" i="30"/>
  <c r="A50" i="37"/>
  <c r="A259" i="30"/>
  <c r="U62" i="37"/>
  <c r="U34" i="33"/>
  <c r="AM25" i="39"/>
  <c r="V63" i="35"/>
  <c r="V149" i="34"/>
  <c r="V55" i="38"/>
  <c r="V85" i="37"/>
  <c r="V59" i="37"/>
  <c r="V42" i="33"/>
  <c r="V32" i="33"/>
  <c r="V44" i="36"/>
  <c r="V274" i="30"/>
  <c r="V266" i="30"/>
  <c r="V105" i="30"/>
  <c r="V32" i="31"/>
  <c r="V36" i="32"/>
  <c r="S16" i="35"/>
  <c r="D171" i="30"/>
  <c r="G13" i="32"/>
  <c r="S30" i="32" s="1"/>
  <c r="G13" i="31"/>
  <c r="S26" i="31" s="1"/>
  <c r="U56" i="30"/>
  <c r="U65" i="30"/>
  <c r="U41" i="30"/>
  <c r="D59" i="34"/>
  <c r="D197" i="30"/>
  <c r="V41" i="38"/>
  <c r="V38" i="38"/>
  <c r="W214" i="30"/>
  <c r="W132" i="30"/>
  <c r="O101" i="30"/>
  <c r="D65" i="34"/>
  <c r="D30" i="37"/>
  <c r="D203" i="30"/>
  <c r="D31" i="37"/>
  <c r="D66" i="34"/>
  <c r="D204" i="30"/>
  <c r="D28" i="34"/>
  <c r="D146" i="30"/>
  <c r="A60" i="34"/>
  <c r="A198" i="30"/>
  <c r="A5" i="38"/>
  <c r="A5" i="35"/>
  <c r="A5" i="34"/>
  <c r="A5" i="36"/>
  <c r="A5" i="32"/>
  <c r="U12" i="30"/>
  <c r="A12" i="30"/>
  <c r="A5" i="37"/>
  <c r="AH52" i="30"/>
  <c r="A17" i="33"/>
  <c r="A5" i="31"/>
  <c r="L52" i="30"/>
  <c r="A84" i="30"/>
  <c r="O99" i="30"/>
  <c r="W8" i="33"/>
  <c r="X75" i="30"/>
  <c r="U7" i="30"/>
  <c r="A7" i="30"/>
  <c r="U9" i="30"/>
  <c r="A9" i="30"/>
  <c r="U245" i="30"/>
  <c r="U236" i="30"/>
  <c r="AB4" i="37"/>
  <c r="AB4" i="36"/>
  <c r="AK4" i="35"/>
  <c r="AB4" i="38"/>
  <c r="AB4" i="34"/>
  <c r="AB16" i="33"/>
  <c r="AC5" i="39"/>
  <c r="AB4" i="31"/>
  <c r="AB4" i="32"/>
  <c r="C14" i="30"/>
  <c r="W13" i="32"/>
  <c r="W13" i="31"/>
  <c r="A213" i="30"/>
  <c r="A107" i="30"/>
  <c r="A127" i="30"/>
  <c r="AF17" i="36"/>
  <c r="D57" i="34"/>
  <c r="D195" i="30"/>
  <c r="A135" i="30"/>
  <c r="A17" i="34"/>
  <c r="S16" i="36"/>
  <c r="D187" i="30"/>
  <c r="W5" i="33"/>
  <c r="C76" i="30"/>
  <c r="W13" i="33"/>
  <c r="X80" i="30"/>
  <c r="O4" i="36"/>
  <c r="O4" i="35"/>
  <c r="O16" i="33"/>
  <c r="O4" i="31"/>
  <c r="O4" i="32"/>
  <c r="O4" i="34"/>
  <c r="A9" i="35"/>
  <c r="A9" i="38"/>
  <c r="AB9" i="37"/>
  <c r="AB9" i="36"/>
  <c r="A9" i="37"/>
  <c r="AK9" i="35"/>
  <c r="U74" i="34"/>
  <c r="AB9" i="38"/>
  <c r="A9" i="36"/>
  <c r="A21" i="33"/>
  <c r="A9" i="32"/>
  <c r="C74" i="34"/>
  <c r="A9" i="34"/>
  <c r="AB9" i="32"/>
  <c r="A9" i="31"/>
  <c r="C236" i="30"/>
  <c r="C245" i="30"/>
  <c r="AB21" i="33"/>
  <c r="AB9" i="34"/>
  <c r="AB9" i="31"/>
  <c r="U32" i="30"/>
  <c r="A32" i="30"/>
  <c r="C41" i="30"/>
  <c r="AB7" i="38"/>
  <c r="AK7" i="35"/>
  <c r="AB7" i="37"/>
  <c r="AB7" i="32"/>
  <c r="AB7" i="34"/>
  <c r="AB7" i="36"/>
  <c r="AB19" i="33"/>
  <c r="AB7" i="31"/>
  <c r="U8" i="30"/>
  <c r="A62" i="37"/>
  <c r="A53" i="37"/>
  <c r="A34" i="33"/>
  <c r="B26" i="37"/>
  <c r="A36" i="37"/>
  <c r="A14" i="34"/>
  <c r="A131" i="30"/>
  <c r="Y109" i="34"/>
  <c r="Y48" i="37"/>
  <c r="U35" i="33"/>
  <c r="U63" i="37"/>
  <c r="AO13" i="35"/>
  <c r="D174" i="30"/>
  <c r="A30" i="38"/>
  <c r="A19" i="38"/>
  <c r="C17" i="30"/>
  <c r="C25" i="30"/>
  <c r="D19" i="34"/>
  <c r="D137" i="30"/>
  <c r="A39" i="37"/>
  <c r="A38" i="37"/>
  <c r="U7" i="33"/>
  <c r="U74" i="30"/>
  <c r="A140" i="34"/>
  <c r="A76" i="37"/>
  <c r="AT1" i="38"/>
  <c r="AT2" i="37"/>
  <c r="M27" i="37"/>
  <c r="M49" i="37"/>
  <c r="AT1" i="37"/>
  <c r="M32" i="37"/>
  <c r="M31" i="37"/>
  <c r="M28" i="37"/>
  <c r="AT2" i="38"/>
  <c r="AS35" i="37"/>
  <c r="AT30" i="37"/>
  <c r="AS29" i="37"/>
  <c r="AS1" i="34"/>
  <c r="AS30" i="37"/>
  <c r="AO16" i="34"/>
  <c r="AQ16" i="34" s="1"/>
  <c r="AS16" i="34" s="1"/>
  <c r="AT34" i="37"/>
  <c r="AS33" i="37"/>
  <c r="AS34" i="37"/>
  <c r="AS229" i="30"/>
  <c r="AQ227" i="30"/>
  <c r="AQ222" i="30"/>
  <c r="AQ220" i="30"/>
  <c r="AQ218" i="30"/>
  <c r="AQ216" i="30"/>
  <c r="AS184" i="30"/>
  <c r="AS182" i="30"/>
  <c r="AS180" i="30"/>
  <c r="AO15" i="34"/>
  <c r="AQ232" i="30"/>
  <c r="AS226" i="30"/>
  <c r="AQ224" i="30"/>
  <c r="AQ209" i="30"/>
  <c r="AQ207" i="30"/>
  <c r="AQ202" i="30"/>
  <c r="AQ196" i="30"/>
  <c r="AQ194" i="30"/>
  <c r="AS190" i="30"/>
  <c r="AS188" i="30"/>
  <c r="AS177" i="30"/>
  <c r="AS175" i="30"/>
  <c r="AS173" i="30"/>
  <c r="AS171" i="30"/>
  <c r="AS169" i="30"/>
  <c r="AS167" i="30"/>
  <c r="AS165" i="30"/>
  <c r="AS163" i="30"/>
  <c r="AS161" i="30"/>
  <c r="AS159" i="30"/>
  <c r="AS157" i="30"/>
  <c r="AS155" i="30"/>
  <c r="AS153" i="30"/>
  <c r="AT35" i="37"/>
  <c r="AT29" i="37"/>
  <c r="AS231" i="30"/>
  <c r="AQ229" i="30"/>
  <c r="AS223" i="30"/>
  <c r="AS221" i="30"/>
  <c r="AS219" i="30"/>
  <c r="AS217" i="30"/>
  <c r="AS215" i="30"/>
  <c r="AQ184" i="30"/>
  <c r="AQ182" i="30"/>
  <c r="AQ180" i="30"/>
  <c r="AS228" i="30"/>
  <c r="AQ226" i="30"/>
  <c r="AS208" i="30"/>
  <c r="AS206" i="30"/>
  <c r="AS203" i="30"/>
  <c r="AS195" i="30"/>
  <c r="AS193" i="30"/>
  <c r="AQ190" i="30"/>
  <c r="AQ188" i="30"/>
  <c r="AQ177" i="30"/>
  <c r="AQ175" i="30"/>
  <c r="AQ171" i="30"/>
  <c r="AQ169" i="30"/>
  <c r="AQ167" i="30"/>
  <c r="AQ165" i="30"/>
  <c r="AQ163" i="30"/>
  <c r="AQ161" i="30"/>
  <c r="AQ159" i="30"/>
  <c r="AQ157" i="30"/>
  <c r="AQ155" i="30"/>
  <c r="AQ153" i="30"/>
  <c r="AQ151" i="30"/>
  <c r="AQ149" i="30"/>
  <c r="AQ147" i="30"/>
  <c r="AS144" i="30"/>
  <c r="AS233" i="30"/>
  <c r="AQ231" i="30"/>
  <c r="AS225" i="30"/>
  <c r="AQ223" i="30"/>
  <c r="AQ221" i="30"/>
  <c r="AQ219" i="30"/>
  <c r="AQ217" i="30"/>
  <c r="AQ215" i="30"/>
  <c r="AS202" i="30"/>
  <c r="AQ195" i="30"/>
  <c r="AS168" i="30"/>
  <c r="AQ166" i="30"/>
  <c r="AS160" i="30"/>
  <c r="AQ158" i="30"/>
  <c r="AS152" i="30"/>
  <c r="AQ148" i="30"/>
  <c r="AQ143" i="30"/>
  <c r="AQ230" i="30"/>
  <c r="AQ225" i="30"/>
  <c r="AQ208" i="30"/>
  <c r="AQ189" i="30"/>
  <c r="AQ185" i="30"/>
  <c r="AS181" i="30"/>
  <c r="AQ178" i="30"/>
  <c r="AS174" i="30"/>
  <c r="AQ150" i="30"/>
  <c r="AQ145" i="30"/>
  <c r="AS138" i="30"/>
  <c r="AT33" i="37"/>
  <c r="AS224" i="30"/>
  <c r="AS220" i="30"/>
  <c r="AS216" i="30"/>
  <c r="AS194" i="30"/>
  <c r="AS191" i="30"/>
  <c r="AQ168" i="30"/>
  <c r="AS162" i="30"/>
  <c r="AQ160" i="30"/>
  <c r="AS154" i="30"/>
  <c r="AQ152" i="30"/>
  <c r="AS147" i="30"/>
  <c r="AQ233" i="30"/>
  <c r="AS207" i="30"/>
  <c r="AQ181" i="30"/>
  <c r="AQ174" i="30"/>
  <c r="AS170" i="30"/>
  <c r="AS149" i="30"/>
  <c r="AS141" i="30"/>
  <c r="AQ138" i="30"/>
  <c r="AC133" i="30"/>
  <c r="AU2" i="30"/>
  <c r="AS232" i="30"/>
  <c r="AQ228" i="30"/>
  <c r="AQ191" i="30"/>
  <c r="AS183" i="30"/>
  <c r="AS176" i="30"/>
  <c r="AS164" i="30"/>
  <c r="AQ162" i="30"/>
  <c r="AS156" i="30"/>
  <c r="AQ154" i="30"/>
  <c r="AS151" i="30"/>
  <c r="AQ144" i="30"/>
  <c r="O133" i="30"/>
  <c r="AS133" i="30" s="1"/>
  <c r="AS2" i="34"/>
  <c r="AS227" i="30"/>
  <c r="AS196" i="30"/>
  <c r="AQ193" i="30"/>
  <c r="AQ170" i="30"/>
  <c r="AQ141" i="30"/>
  <c r="AS139" i="30"/>
  <c r="AS137" i="30"/>
  <c r="M133" i="30"/>
  <c r="AQ133" i="30" s="1"/>
  <c r="AS222" i="30"/>
  <c r="AS218" i="30"/>
  <c r="AS209" i="30"/>
  <c r="AQ206" i="30"/>
  <c r="AQ203" i="30"/>
  <c r="AQ183" i="30"/>
  <c r="AQ176" i="30"/>
  <c r="AS172" i="30"/>
  <c r="AS166" i="30"/>
  <c r="AQ164" i="30"/>
  <c r="AS158" i="30"/>
  <c r="AQ156" i="30"/>
  <c r="AS148" i="30"/>
  <c r="AS143" i="30"/>
  <c r="O134" i="30"/>
  <c r="AS134" i="30" s="1"/>
  <c r="AS230" i="30"/>
  <c r="AS189" i="30"/>
  <c r="AS185" i="30"/>
  <c r="AS178" i="30"/>
  <c r="AS150" i="30"/>
  <c r="AS145" i="30"/>
  <c r="AQ139" i="30"/>
  <c r="AQ137" i="30"/>
  <c r="M134" i="30"/>
  <c r="AQ134" i="30" s="1"/>
  <c r="AU1" i="30"/>
  <c r="M192" i="30" s="1"/>
  <c r="O192" i="30" s="1"/>
  <c r="AS37" i="37"/>
  <c r="AT37" i="37"/>
  <c r="U53" i="37"/>
  <c r="V81" i="37"/>
  <c r="V40" i="36"/>
  <c r="AM21" i="39"/>
  <c r="AZ8" i="39"/>
  <c r="AF30" i="38"/>
  <c r="AF26" i="37"/>
  <c r="V51" i="38"/>
  <c r="AF39" i="37"/>
  <c r="AL18" i="35"/>
  <c r="V145" i="34"/>
  <c r="AF14" i="34"/>
  <c r="V28" i="33"/>
  <c r="AF19" i="38"/>
  <c r="V38" i="33"/>
  <c r="AF18" i="37"/>
  <c r="V270" i="30"/>
  <c r="V55" i="37"/>
  <c r="V262" i="30"/>
  <c r="AE19" i="36"/>
  <c r="AE131" i="30"/>
  <c r="V32" i="32"/>
  <c r="V28" i="31"/>
  <c r="A58" i="37"/>
  <c r="A43" i="36"/>
  <c r="A148" i="34"/>
  <c r="A24" i="39"/>
  <c r="A62" i="35"/>
  <c r="A84" i="37"/>
  <c r="A54" i="38"/>
  <c r="A35" i="32"/>
  <c r="A31" i="31"/>
  <c r="A265" i="30"/>
  <c r="N257" i="30"/>
  <c r="A273" i="30"/>
  <c r="A7" i="39"/>
  <c r="O11" i="37"/>
  <c r="O11" i="36"/>
  <c r="O11" i="35"/>
  <c r="O11" i="38"/>
  <c r="O11" i="31"/>
  <c r="O23" i="33"/>
  <c r="O11" i="32"/>
  <c r="O11" i="34"/>
  <c r="W9" i="33"/>
  <c r="X76" i="30"/>
  <c r="D70" i="34"/>
  <c r="C40" i="38"/>
  <c r="D35" i="37"/>
  <c r="D208" i="30"/>
  <c r="O6" i="35"/>
  <c r="O6" i="36"/>
  <c r="O6" i="32"/>
  <c r="O6" i="34"/>
  <c r="O18" i="33"/>
  <c r="O6" i="31"/>
  <c r="I46" i="38"/>
  <c r="L19" i="36"/>
  <c r="I48" i="38"/>
  <c r="I47" i="38"/>
  <c r="I44" i="38"/>
  <c r="U26" i="37"/>
  <c r="S14" i="34"/>
  <c r="U213" i="30"/>
  <c r="U131" i="30"/>
  <c r="F16" i="36"/>
  <c r="D180" i="30"/>
  <c r="A55" i="37"/>
  <c r="A81" i="37"/>
  <c r="A40" i="36"/>
  <c r="A21" i="39"/>
  <c r="A59" i="35"/>
  <c r="A51" i="38"/>
  <c r="A145" i="34"/>
  <c r="A32" i="32"/>
  <c r="A38" i="33"/>
  <c r="A28" i="31"/>
  <c r="A262" i="30"/>
  <c r="A270" i="30"/>
  <c r="A28" i="33"/>
  <c r="H22" i="30"/>
  <c r="N256" i="30"/>
  <c r="H14" i="30"/>
  <c r="U37" i="30"/>
  <c r="A37" i="30"/>
  <c r="O5" i="36"/>
  <c r="O5" i="35"/>
  <c r="O5" i="34"/>
  <c r="O17" i="33"/>
  <c r="O5" i="31"/>
  <c r="O5" i="32"/>
  <c r="A22" i="39"/>
  <c r="A60" i="35"/>
  <c r="A52" i="38"/>
  <c r="A56" i="37"/>
  <c r="A146" i="34"/>
  <c r="A29" i="33"/>
  <c r="A41" i="36"/>
  <c r="A82" i="37"/>
  <c r="A39" i="33"/>
  <c r="A271" i="30"/>
  <c r="A33" i="32"/>
  <c r="A29" i="31"/>
  <c r="AD256" i="30"/>
  <c r="A263" i="30"/>
  <c r="D33" i="37"/>
  <c r="D68" i="34"/>
  <c r="D206" i="30"/>
  <c r="AB6" i="37"/>
  <c r="AB6" i="38"/>
  <c r="AB6" i="36"/>
  <c r="AB6" i="34"/>
  <c r="AK6" i="35"/>
  <c r="AB18" i="33"/>
  <c r="AB6" i="32"/>
  <c r="U10" i="30"/>
  <c r="AB6" i="31"/>
  <c r="P140" i="34"/>
  <c r="P76" i="37"/>
  <c r="AO15" i="35"/>
  <c r="D176" i="30"/>
  <c r="A6" i="38"/>
  <c r="A6" i="36"/>
  <c r="A6" i="35"/>
  <c r="A6" i="37"/>
  <c r="A6" i="34"/>
  <c r="A6" i="31"/>
  <c r="A6" i="32"/>
  <c r="A18" i="33"/>
  <c r="A8" i="30"/>
  <c r="G26" i="37"/>
  <c r="G36" i="37"/>
  <c r="G14" i="34"/>
  <c r="G131" i="30"/>
  <c r="AA30" i="38"/>
  <c r="AA19" i="38"/>
  <c r="O4" i="37"/>
  <c r="O4" i="38"/>
  <c r="K66" i="37"/>
  <c r="K140" i="34"/>
  <c r="D26" i="37"/>
  <c r="K76" i="37"/>
  <c r="D36" i="37"/>
  <c r="K71" i="37"/>
  <c r="D14" i="34"/>
  <c r="D131" i="30"/>
  <c r="S14" i="36"/>
  <c r="D184" i="30"/>
  <c r="D16" i="34"/>
  <c r="D134" i="30"/>
  <c r="D155" i="30"/>
  <c r="A49" i="37"/>
  <c r="N1" i="38"/>
  <c r="N1" i="37"/>
  <c r="N1" i="36"/>
  <c r="N1" i="34"/>
  <c r="N1" i="35"/>
  <c r="Q36" i="37"/>
  <c r="Q48" i="37"/>
  <c r="Q109" i="34"/>
  <c r="Q26" i="37"/>
  <c r="Q14" i="34"/>
  <c r="A7" i="38"/>
  <c r="A7" i="36"/>
  <c r="A7" i="35"/>
  <c r="A7" i="37"/>
  <c r="A19" i="33"/>
  <c r="A7" i="31"/>
  <c r="A7" i="32"/>
  <c r="A7" i="34"/>
  <c r="A6" i="30"/>
  <c r="W11" i="33"/>
  <c r="X78" i="30"/>
  <c r="A3" i="33"/>
  <c r="C22" i="30"/>
  <c r="S26" i="37"/>
  <c r="S36" i="37"/>
  <c r="I41" i="38"/>
  <c r="I38" i="38"/>
  <c r="C15" i="30"/>
  <c r="C23" i="30"/>
  <c r="AC40" i="37"/>
  <c r="AD19" i="37"/>
  <c r="AE40" i="37"/>
  <c r="N2" i="37"/>
  <c r="N2" i="36"/>
  <c r="N2" i="35"/>
  <c r="N3" i="39"/>
  <c r="N2" i="33"/>
  <c r="N2" i="34"/>
  <c r="N2" i="31"/>
  <c r="N2" i="32"/>
  <c r="N2" i="38"/>
  <c r="N2" i="30"/>
  <c r="A72" i="34"/>
  <c r="A39" i="30"/>
  <c r="Z236" i="30"/>
  <c r="Z245" i="30"/>
  <c r="D20" i="34"/>
  <c r="D138" i="30"/>
  <c r="A4" i="38"/>
  <c r="A4" i="37"/>
  <c r="A4" i="36"/>
  <c r="A4" i="35"/>
  <c r="A4" i="34"/>
  <c r="A16" i="33"/>
  <c r="A4" i="31"/>
  <c r="U11" i="30"/>
  <c r="A4" i="32"/>
  <c r="A11" i="30"/>
  <c r="W4" i="33"/>
  <c r="C75" i="30"/>
  <c r="D186" i="30"/>
  <c r="F14" i="36"/>
  <c r="D26" i="34"/>
  <c r="D144" i="30"/>
  <c r="F13" i="35"/>
  <c r="D147" i="30"/>
  <c r="P66" i="37"/>
  <c r="D15" i="34"/>
  <c r="D133" i="30"/>
  <c r="S14" i="35"/>
  <c r="S18" i="36"/>
  <c r="D189" i="30"/>
  <c r="AB3" i="38"/>
  <c r="AC4" i="39"/>
  <c r="AB3" i="37"/>
  <c r="AB3" i="36"/>
  <c r="AB15" i="33"/>
  <c r="AB3" i="34"/>
  <c r="AK3" i="35"/>
  <c r="U4" i="30"/>
  <c r="AB3" i="31"/>
  <c r="AB3" i="32"/>
  <c r="U31" i="30"/>
  <c r="D32" i="37"/>
  <c r="D67" i="34"/>
  <c r="D205" i="30"/>
  <c r="A53" i="38"/>
  <c r="A57" i="37"/>
  <c r="A147" i="34"/>
  <c r="A42" i="36"/>
  <c r="A40" i="33"/>
  <c r="A83" i="37"/>
  <c r="A23" i="39"/>
  <c r="A34" i="32"/>
  <c r="A61" i="35"/>
  <c r="A30" i="33"/>
  <c r="A30" i="31"/>
  <c r="A264" i="30"/>
  <c r="A272" i="30"/>
  <c r="U22" i="30"/>
  <c r="U14" i="30"/>
  <c r="C73" i="34"/>
  <c r="C40" i="30"/>
  <c r="AK11" i="35"/>
  <c r="AK109" i="34"/>
  <c r="Z48" i="38"/>
  <c r="A11" i="37"/>
  <c r="AK74" i="34"/>
  <c r="AB11" i="38"/>
  <c r="A11" i="36"/>
  <c r="Z47" i="38"/>
  <c r="Z44" i="38"/>
  <c r="AK48" i="37"/>
  <c r="AB26" i="37"/>
  <c r="A11" i="35"/>
  <c r="Q74" i="34"/>
  <c r="AB11" i="37"/>
  <c r="AB14" i="34"/>
  <c r="Z46" i="38"/>
  <c r="AB11" i="34"/>
  <c r="AB23" i="33"/>
  <c r="AB11" i="36"/>
  <c r="A11" i="34"/>
  <c r="AB11" i="31"/>
  <c r="A11" i="32"/>
  <c r="A11" i="38"/>
  <c r="A11" i="31"/>
  <c r="A23" i="33"/>
  <c r="Q236" i="30"/>
  <c r="AM56" i="30"/>
  <c r="AB11" i="32"/>
  <c r="AM65" i="30"/>
  <c r="AB1" i="30"/>
  <c r="AM41" i="30"/>
  <c r="Q56" i="30"/>
  <c r="Q65" i="30"/>
  <c r="Q41" i="30"/>
  <c r="U35" i="30"/>
  <c r="Q245" i="30"/>
  <c r="A35" i="30"/>
  <c r="A38" i="38"/>
  <c r="A41" i="38"/>
  <c r="O10" i="35"/>
  <c r="O10" i="32"/>
  <c r="O10" i="34"/>
  <c r="O10" i="36"/>
  <c r="O10" i="31"/>
  <c r="O22" i="33"/>
  <c r="A14" i="31"/>
  <c r="D215" i="30"/>
  <c r="A31" i="33"/>
  <c r="A41" i="33"/>
  <c r="D188" i="30"/>
  <c r="S17" i="36"/>
  <c r="A3" i="35"/>
  <c r="A4" i="39"/>
  <c r="A3" i="38"/>
  <c r="A3" i="37"/>
  <c r="A3" i="34"/>
  <c r="A3" i="31"/>
  <c r="A3" i="32"/>
  <c r="A3" i="36"/>
  <c r="A15" i="33"/>
  <c r="A4" i="30"/>
  <c r="A31" i="30"/>
  <c r="C26" i="30"/>
  <c r="C18" i="30"/>
  <c r="A18" i="35"/>
  <c r="A19" i="36"/>
  <c r="A8" i="39"/>
  <c r="AZ2" i="39"/>
  <c r="AI1" i="36"/>
  <c r="AR1" i="35"/>
  <c r="W14" i="33"/>
  <c r="X81" i="30"/>
  <c r="A49" i="38"/>
  <c r="A54" i="37"/>
  <c r="A39" i="36"/>
  <c r="A20" i="39"/>
  <c r="A58" i="35"/>
  <c r="A27" i="31"/>
  <c r="A261" i="30"/>
  <c r="A25" i="33"/>
  <c r="A31" i="32"/>
  <c r="A18" i="37"/>
  <c r="M127" i="30"/>
  <c r="W10" i="33"/>
  <c r="X77" i="30"/>
  <c r="A66" i="37"/>
  <c r="AB48" i="37"/>
  <c r="AB109" i="34"/>
  <c r="A65" i="37"/>
  <c r="D18" i="34"/>
  <c r="D136" i="30"/>
  <c r="D27" i="37"/>
  <c r="D62" i="34"/>
  <c r="D200" i="30"/>
  <c r="O15" i="33"/>
  <c r="O3" i="34"/>
  <c r="O3" i="35"/>
  <c r="O3" i="36"/>
  <c r="O3" i="32"/>
  <c r="O3" i="31"/>
  <c r="AJ140" i="34"/>
  <c r="AJ76" i="37"/>
  <c r="D37" i="37"/>
  <c r="D71" i="34"/>
  <c r="D209" i="30"/>
  <c r="U214" i="30"/>
  <c r="U132" i="30"/>
  <c r="O100" i="30"/>
  <c r="C56" i="30"/>
  <c r="C65" i="30"/>
  <c r="S15" i="36"/>
  <c r="A16" i="32"/>
  <c r="AD41" i="38"/>
  <c r="AD38" i="38"/>
  <c r="A25" i="37"/>
  <c r="A26" i="31"/>
  <c r="A30" i="32"/>
  <c r="M26" i="37"/>
  <c r="M36" i="37"/>
  <c r="M48" i="37"/>
  <c r="M109" i="34"/>
  <c r="M14" i="34"/>
  <c r="O131" i="30"/>
  <c r="D28" i="37"/>
  <c r="D63" i="34"/>
  <c r="D201" i="30"/>
  <c r="S213" i="30"/>
  <c r="A50" i="30"/>
  <c r="S131" i="30"/>
  <c r="F15" i="36"/>
  <c r="D27" i="34"/>
  <c r="D145" i="30"/>
  <c r="A1" i="38"/>
  <c r="A1" i="37"/>
  <c r="C29" i="30"/>
  <c r="C21" i="30"/>
  <c r="O3" i="38"/>
  <c r="O3" i="37"/>
  <c r="D22" i="34"/>
  <c r="D140" i="30"/>
  <c r="A71" i="37"/>
  <c r="V109" i="34"/>
  <c r="A64" i="37"/>
  <c r="V48" i="37"/>
  <c r="C27" i="30"/>
  <c r="C19" i="30"/>
  <c r="F17" i="36"/>
  <c r="D181" i="30"/>
  <c r="D23" i="34"/>
  <c r="D141" i="30"/>
  <c r="N255" i="30"/>
  <c r="AE213" i="30"/>
  <c r="D64" i="34"/>
  <c r="D29" i="37"/>
  <c r="D202" i="30"/>
  <c r="S13" i="35"/>
  <c r="F15" i="35"/>
  <c r="D216" i="30"/>
  <c r="AB22" i="30"/>
  <c r="AB14" i="30"/>
  <c r="AF16" i="36"/>
  <c r="D194" i="30"/>
  <c r="O8" i="36"/>
  <c r="O8" i="35"/>
  <c r="O20" i="33"/>
  <c r="O8" i="34"/>
  <c r="O8" i="31"/>
  <c r="O8" i="32"/>
  <c r="D61" i="34"/>
  <c r="D199" i="30"/>
  <c r="C37" i="38"/>
  <c r="D34" i="37"/>
  <c r="D69" i="34"/>
  <c r="D207" i="30"/>
  <c r="D24" i="34"/>
  <c r="D142" i="30"/>
  <c r="AO17" i="35"/>
  <c r="D178" i="30"/>
  <c r="F18" i="36"/>
  <c r="D182" i="30"/>
  <c r="D213" i="30"/>
  <c r="D212" i="30"/>
  <c r="AB10" i="38"/>
  <c r="A10" i="36"/>
  <c r="A10" i="35"/>
  <c r="A10" i="38"/>
  <c r="AB10" i="37"/>
  <c r="AB10" i="36"/>
  <c r="AK10" i="35"/>
  <c r="AB10" i="34"/>
  <c r="AB22" i="33"/>
  <c r="AS7" i="39"/>
  <c r="O7" i="39"/>
  <c r="A22" i="33"/>
  <c r="A10" i="34"/>
  <c r="A10" i="31"/>
  <c r="AB10" i="32"/>
  <c r="A10" i="37"/>
  <c r="U34" i="30"/>
  <c r="AB10" i="31"/>
  <c r="A34" i="30"/>
  <c r="A10" i="32"/>
  <c r="A8" i="37"/>
  <c r="AB8" i="36"/>
  <c r="AK8" i="35"/>
  <c r="AB8" i="38"/>
  <c r="AF74" i="34"/>
  <c r="A8" i="36"/>
  <c r="A8" i="34"/>
  <c r="L74" i="34"/>
  <c r="AB20" i="33"/>
  <c r="A8" i="38"/>
  <c r="L245" i="30"/>
  <c r="A8" i="35"/>
  <c r="A8" i="32"/>
  <c r="AB8" i="31"/>
  <c r="A20" i="33"/>
  <c r="L236" i="30"/>
  <c r="AH56" i="30"/>
  <c r="AB8" i="32"/>
  <c r="A8" i="31"/>
  <c r="AH65" i="30"/>
  <c r="U33" i="30"/>
  <c r="AH41" i="30"/>
  <c r="A33" i="30"/>
  <c r="N1" i="30"/>
  <c r="AB8" i="37"/>
  <c r="L56" i="30"/>
  <c r="L65" i="30"/>
  <c r="L41" i="30"/>
  <c r="AB8" i="34"/>
  <c r="F13" i="36"/>
  <c r="D25" i="34"/>
  <c r="D143" i="30"/>
  <c r="AO14" i="35"/>
  <c r="D175" i="30"/>
  <c r="AV43" i="34" l="1"/>
  <c r="AU43" i="34"/>
  <c r="AT43" i="34"/>
  <c r="AQ15" i="34"/>
  <c r="AS15" i="34" s="1"/>
  <c r="AO110" i="34"/>
  <c r="M110" i="34" s="1"/>
  <c r="AQ19" i="34"/>
  <c r="AS19" i="34" s="1"/>
  <c r="AO112" i="34"/>
  <c r="M112" i="34" s="1"/>
  <c r="AQ25" i="34"/>
  <c r="AS25" i="34" s="1"/>
  <c r="AU29" i="34"/>
  <c r="AV29" i="34"/>
  <c r="AT29" i="34"/>
  <c r="M61" i="34"/>
  <c r="AO61" i="34" s="1"/>
  <c r="M66" i="34"/>
  <c r="AO66" i="34" s="1"/>
  <c r="AQ66" i="34" s="1"/>
  <c r="AS66" i="34" s="1"/>
  <c r="M63" i="34"/>
  <c r="AO63" i="34" s="1"/>
  <c r="AQ63" i="34" s="1"/>
  <c r="AS63" i="34" s="1"/>
  <c r="M67" i="34"/>
  <c r="AO67" i="34" s="1"/>
  <c r="AQ67" i="34" s="1"/>
  <c r="AS67" i="34" s="1"/>
  <c r="M62" i="34"/>
  <c r="AO62" i="34" s="1"/>
  <c r="AQ62" i="34" s="1"/>
  <c r="AS62" i="34" s="1"/>
  <c r="O204" i="30"/>
  <c r="AS204" i="30" s="1"/>
  <c r="M204" i="30"/>
  <c r="AQ204" i="30" s="1"/>
  <c r="O205" i="30"/>
  <c r="AS205" i="30" s="1"/>
  <c r="O199" i="30"/>
  <c r="AS199" i="30" s="1"/>
  <c r="M205" i="30"/>
  <c r="AQ205" i="30" s="1"/>
  <c r="M199" i="30"/>
  <c r="AQ199" i="30" s="1"/>
  <c r="O200" i="30"/>
  <c r="AS200" i="30" s="1"/>
  <c r="O201" i="30"/>
  <c r="AS201" i="30" s="1"/>
  <c r="M201" i="30"/>
  <c r="AQ201" i="30" s="1"/>
  <c r="M200" i="30"/>
  <c r="AQ200" i="30" s="1"/>
  <c r="AT27" i="37"/>
  <c r="AS27" i="37"/>
  <c r="M187" i="30"/>
  <c r="O140" i="30"/>
  <c r="M140" i="30"/>
  <c r="AQ140" i="30" s="1"/>
  <c r="AT28" i="37"/>
  <c r="AS28" i="37"/>
  <c r="AT31" i="37"/>
  <c r="AS31" i="37"/>
  <c r="AT32" i="37"/>
  <c r="AS32" i="37"/>
  <c r="AO54" i="34" l="1"/>
  <c r="AQ54" i="34" s="1"/>
  <c r="AS54" i="34" s="1"/>
  <c r="AB14" i="36"/>
  <c r="AO50" i="34"/>
  <c r="AQ50" i="34" s="1"/>
  <c r="AS50" i="34" s="1"/>
  <c r="O16" i="36"/>
  <c r="AQ61" i="34"/>
  <c r="AS61" i="34" s="1"/>
  <c r="AO114" i="34"/>
  <c r="M114" i="34" s="1"/>
  <c r="AV15" i="34"/>
  <c r="AQ110" i="34" s="1"/>
  <c r="AU15" i="34"/>
  <c r="AP110" i="34" s="1"/>
  <c r="O110" i="34" s="1"/>
  <c r="AT15" i="34"/>
  <c r="AR110" i="34" s="1"/>
  <c r="AT25" i="34"/>
  <c r="AR112" i="34" s="1"/>
  <c r="AU25" i="34"/>
  <c r="AP112" i="34" s="1"/>
  <c r="O112" i="34" s="1"/>
  <c r="AV25" i="34"/>
  <c r="AQ112" i="34" s="1"/>
  <c r="Q112" i="34" s="1"/>
  <c r="O187" i="30"/>
  <c r="AS187" i="30" s="1"/>
  <c r="AQ187" i="30"/>
  <c r="AQ192" i="30"/>
  <c r="AS192" i="30"/>
  <c r="AU27" i="37"/>
  <c r="AO22" i="34"/>
  <c r="AS140" i="30"/>
  <c r="AO113" i="34" l="1"/>
  <c r="M113" i="34" s="1"/>
  <c r="AV61" i="34"/>
  <c r="AQ114" i="34" s="1"/>
  <c r="Q114" i="34" s="1"/>
  <c r="AU61" i="34"/>
  <c r="AP114" i="34" s="1"/>
  <c r="O114" i="34" s="1"/>
  <c r="AT61" i="34"/>
  <c r="AR114" i="34" s="1"/>
  <c r="AQ22" i="34"/>
  <c r="AS22" i="34" s="1"/>
  <c r="AO111" i="34"/>
  <c r="M111" i="34" s="1"/>
  <c r="AV50" i="34"/>
  <c r="AQ113" i="34" s="1"/>
  <c r="Q113" i="34" s="1"/>
  <c r="AT50" i="34"/>
  <c r="AR113" i="34" s="1"/>
  <c r="AU50" i="34"/>
  <c r="AP113" i="34" s="1"/>
  <c r="AY27" i="37"/>
  <c r="Q49" i="37"/>
  <c r="O49" i="37"/>
  <c r="S53" i="37"/>
  <c r="O113" i="34" l="1"/>
  <c r="AV19" i="34"/>
  <c r="AQ111" i="34" s="1"/>
  <c r="Q111" i="34" s="1"/>
  <c r="AT19" i="34"/>
  <c r="AR111" i="34" s="1"/>
  <c r="AU19" i="34"/>
  <c r="AP111" i="34" s="1"/>
  <c r="O111" i="34" s="1"/>
  <c r="AI4" i="38"/>
  <c r="AI16" i="33"/>
  <c r="AR4" i="35"/>
  <c r="AI4" i="31"/>
  <c r="AI4" i="36"/>
  <c r="AI4" i="34"/>
  <c r="AI4" i="37"/>
  <c r="AB5" i="30"/>
  <c r="AJ5" i="39" s="1"/>
  <c r="AI4" i="32"/>
  <c r="AB7" i="30"/>
  <c r="AJ6" i="39" s="1"/>
  <c r="V4" i="36"/>
  <c r="V4" i="34"/>
  <c r="V4" i="35"/>
  <c r="V5" i="36"/>
  <c r="V5" i="35"/>
  <c r="V5" i="34"/>
  <c r="V6" i="34"/>
  <c r="V6" i="35"/>
  <c r="V6" i="36"/>
  <c r="V7" i="35"/>
  <c r="V7" i="34"/>
  <c r="V7" i="36"/>
  <c r="V8" i="36"/>
  <c r="V8" i="34"/>
  <c r="V8" i="35"/>
  <c r="V9" i="34"/>
  <c r="V9" i="35"/>
  <c r="V9" i="36"/>
  <c r="V10" i="35"/>
  <c r="V10" i="36"/>
  <c r="V10" i="34"/>
  <c r="AI6" i="32"/>
  <c r="AR6" i="35"/>
  <c r="AI6" i="34"/>
  <c r="AI6" i="37"/>
  <c r="AI6" i="38"/>
  <c r="AI6" i="31"/>
  <c r="AI6" i="36"/>
  <c r="AI7" i="36"/>
  <c r="AI7" i="38"/>
  <c r="AI7" i="34"/>
  <c r="AI7" i="32"/>
  <c r="AR7" i="35"/>
  <c r="AI7" i="31"/>
  <c r="AI7" i="37"/>
  <c r="AB11" i="3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tc={CB294F49-E0CE-4702-9DB4-4C4ACBC6442F}</author>
  </authors>
  <commentList>
    <comment ref="O19" authorId="0" shapeId="0" xr:uid="{CB294F49-E0CE-4702-9DB4-4C4ACBC6442F}">
      <text>
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Nestanzahl ist bei Bedarf anzupassen /
number of nests has to be adjusted if necessary.
</t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AS26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Anzahl der Kriterien, die mehrfach bewertet wurden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AS30" authorId="0" shapeId="0" xr:uid="{00000000-0006-0000-0200-000001000000}">
      <text>
        <r>
          <rPr>
            <b/>
            <sz val="8"/>
            <color indexed="81"/>
            <rFont val="Tahoma"/>
            <family val="2"/>
          </rPr>
          <t>Anzahl der Kriterien, die mehrfach bewertet wurden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AY19" authorId="0" shapeId="0" xr:uid="{00000000-0006-0000-0700-000001000000}">
      <text>
        <r>
          <rPr>
            <b/>
            <sz val="9"/>
            <color indexed="81"/>
            <rFont val="Segoe UI"/>
            <family val="2"/>
          </rPr>
          <t>Autor:</t>
        </r>
        <r>
          <rPr>
            <sz val="9"/>
            <color indexed="81"/>
            <rFont val="Segoe UI"/>
            <family val="2"/>
          </rPr>
          <t xml:space="preserve">
0: Nicht ausreichend Bewertungen
1: vollständig erfüllt
2: nicht vollständig erfüllt
</t>
        </r>
      </text>
    </comment>
  </commentList>
</comments>
</file>

<file path=xl/sharedStrings.xml><?xml version="1.0" encoding="utf-8"?>
<sst xmlns="http://schemas.openxmlformats.org/spreadsheetml/2006/main" count="1201" uniqueCount="1005">
  <si>
    <t>Deutsch</t>
  </si>
  <si>
    <t>English</t>
  </si>
  <si>
    <t>Ja</t>
  </si>
  <si>
    <t>Yes</t>
  </si>
  <si>
    <t>Nein</t>
  </si>
  <si>
    <t>No</t>
  </si>
  <si>
    <t>Anforderungen erfüllt</t>
  </si>
  <si>
    <t>Requirements met</t>
  </si>
  <si>
    <t>Anforderungen nicht vollständig erfüllt</t>
  </si>
  <si>
    <t>Requirements not fully met</t>
  </si>
  <si>
    <t>Anforderungen nicht erfüllt</t>
  </si>
  <si>
    <t>Requirements not met</t>
  </si>
  <si>
    <t>Eingabe nicht korrekt, bitte prüfen</t>
  </si>
  <si>
    <t>Entry incorrect, please check</t>
  </si>
  <si>
    <t>Adresse</t>
  </si>
  <si>
    <t>Address</t>
  </si>
  <si>
    <t xml:space="preserve">Abweichung zur Spezifikation,
Kundenakzeptanz liegt vor </t>
  </si>
  <si>
    <t xml:space="preserve">Deviation from specification
customer acceptance granted </t>
  </si>
  <si>
    <t>(sofern für das Produkt zutreffend)</t>
  </si>
  <si>
    <t>(if applicable for the product)</t>
  </si>
  <si>
    <t>3D-Datensatzmessung</t>
  </si>
  <si>
    <t>3D record measurement</t>
  </si>
  <si>
    <t>Abladestelle</t>
  </si>
  <si>
    <t>Unloading point</t>
  </si>
  <si>
    <t>Abnahmerichtlinien</t>
  </si>
  <si>
    <t>Acceptance guidelines</t>
  </si>
  <si>
    <t>Absicherung Besonderer Merkmale gemäß technischen Spezifikationen und vereinbarten Merkmalen (z. B. Poka Yoke, 100%-Prüfung, Prozessfähigkeiten, …)</t>
  </si>
  <si>
    <t>Assurance of special characteristics according to technical specifications and agreed characteristics (e.g. poka-yoke, 100% inspection, process capabilities, etc.)</t>
  </si>
  <si>
    <t xml:space="preserve">Absicherung nicht vollständig nachgewiesen </t>
  </si>
  <si>
    <t xml:space="preserve">Assurance not fully verified </t>
  </si>
  <si>
    <t>Absicherung nicht vollständig nachgewiesen, 
Zusatzmaßnahmen sind installiert,
Kundenakzeptanz liegt vor</t>
  </si>
  <si>
    <t>Assurance not fully verified
additional measures installed
customer acceptance granted</t>
  </si>
  <si>
    <t>Abstimmung PPF-Inhalt und Vorlage</t>
  </si>
  <si>
    <t>Agreement on PPA content and submission</t>
  </si>
  <si>
    <t>Abteilung</t>
  </si>
  <si>
    <t>Department</t>
  </si>
  <si>
    <t>Abweichende Einschätzung des Kunden gegenüber der Organisation</t>
  </si>
  <si>
    <t>Customer evaluation deviating from that of the organization</t>
  </si>
  <si>
    <t>Abweichgenehmigung</t>
  </si>
  <si>
    <t>Deviation approval</t>
  </si>
  <si>
    <t>Abweich-          genehmigung</t>
  </si>
  <si>
    <t>Aktualisierte PPF-Dokumentation</t>
  </si>
  <si>
    <t>Updated PPA documentation</t>
  </si>
  <si>
    <t>Aktualisierte PPF-Dokumentation erforderlich</t>
  </si>
  <si>
    <t>Updated PPA documentation required</t>
  </si>
  <si>
    <t>Aktualisierung der PPF-Dokumentation erforderlich</t>
  </si>
  <si>
    <t>Update of PPA documentation required</t>
  </si>
  <si>
    <t>Akustik</t>
  </si>
  <si>
    <t>Acoustics</t>
  </si>
  <si>
    <t>Akustikprüfung</t>
  </si>
  <si>
    <t>Acoustic</t>
  </si>
  <si>
    <t>Akzeptanz von Abweichungen 
(ohne Anpassung weiterer Dokumente)</t>
  </si>
  <si>
    <t>Acceptance of deviations
(without adjusting other documents)</t>
  </si>
  <si>
    <t>Alle Produktionseinrichtungen  
abgenommen (2)</t>
  </si>
  <si>
    <t>All production facilities
accepted *2</t>
  </si>
  <si>
    <t>PPF-Deckblatt / PPF-Bewertung / Selbstbeurteilung</t>
  </si>
  <si>
    <t>PPA cover sheet / PPA evaluation / Self-Assessment</t>
  </si>
  <si>
    <t>Änd.-Stand Kunde</t>
  </si>
  <si>
    <t>Version, customer</t>
  </si>
  <si>
    <t>Änd.-Stand Organisation</t>
  </si>
  <si>
    <t>Version, organization</t>
  </si>
  <si>
    <t>Änd.-Nummer Kunde</t>
  </si>
  <si>
    <t>Change number customer</t>
  </si>
  <si>
    <t>Änderung in der Lieferkette</t>
  </si>
  <si>
    <t>Change to supply chain</t>
  </si>
  <si>
    <t>Änderungen am Produkt</t>
  </si>
  <si>
    <t>Changes to product</t>
  </si>
  <si>
    <t>Änderungen am Produktionsprozess</t>
  </si>
  <si>
    <t>Changes to production process</t>
  </si>
  <si>
    <t>Änderungsbeschreibung</t>
  </si>
  <si>
    <t>Description of change</t>
  </si>
  <si>
    <t>Anforderung</t>
  </si>
  <si>
    <t>Requirement</t>
  </si>
  <si>
    <t>Anforderung vorhanden</t>
  </si>
  <si>
    <t>Requirement existing</t>
  </si>
  <si>
    <t>Anforderungen/
Spezifikation</t>
  </si>
  <si>
    <t>Requirements/
Specification</t>
  </si>
  <si>
    <t>Anforderungen vollständig erfüllt</t>
  </si>
  <si>
    <t>Requirements fully met</t>
  </si>
  <si>
    <t>Angaben zu Mustern</t>
  </si>
  <si>
    <t>Information about samples</t>
  </si>
  <si>
    <t>Angaben zum Kunden</t>
  </si>
  <si>
    <t>Information about the customer</t>
  </si>
  <si>
    <t>Angaben zur Organisation</t>
  </si>
  <si>
    <t>Information about the organization</t>
  </si>
  <si>
    <t>Ansprechpartner</t>
  </si>
  <si>
    <t>Contact person</t>
  </si>
  <si>
    <t>Ansprechpartner Kunde</t>
  </si>
  <si>
    <t>Customer contact</t>
  </si>
  <si>
    <t>Anwendung</t>
  </si>
  <si>
    <t>Application</t>
  </si>
  <si>
    <t>Anwen-dung</t>
  </si>
  <si>
    <t>Anzahl Musterteile</t>
  </si>
  <si>
    <t>Number of sample parts</t>
  </si>
  <si>
    <t>Anzahl Teile pro Nest/Form</t>
  </si>
  <si>
    <t>Number of parts per cavity/mold</t>
  </si>
  <si>
    <t>Ausfüllhilfen:</t>
  </si>
  <si>
    <t>Instruction how to fill in the form:</t>
  </si>
  <si>
    <t>Ausgabe/ Stand/Datum</t>
  </si>
  <si>
    <t>Issue/ Status/Date</t>
  </si>
  <si>
    <t>Auslöser PPF-Verfahren</t>
  </si>
  <si>
    <t>Trigger of PPA procedure</t>
  </si>
  <si>
    <t>Aussehen</t>
  </si>
  <si>
    <t>Appearance</t>
  </si>
  <si>
    <t>PPF-Verfahren</t>
  </si>
  <si>
    <t>PPA procedure</t>
  </si>
  <si>
    <t>Bauteilinformationen</t>
  </si>
  <si>
    <t>Component information</t>
  </si>
  <si>
    <t>Begründung des gestuften PPF-Verfahrens</t>
  </si>
  <si>
    <t>Reason for stepped PPA procedure</t>
  </si>
  <si>
    <t>Bemerkung</t>
  </si>
  <si>
    <t>Remark</t>
  </si>
  <si>
    <t>Bemerkung/Beschreibung</t>
  </si>
  <si>
    <t>Remark/Description</t>
  </si>
  <si>
    <t>Bemerkung/Maßnahmen + Termin 
(sofern nicht OK ausgewählt) (5)</t>
  </si>
  <si>
    <t>Remark/actions + date
(if not OK selected) (5)</t>
  </si>
  <si>
    <t>PPF-Verantwortlicher (optional)</t>
  </si>
  <si>
    <t>Sampling representative (optional)</t>
  </si>
  <si>
    <t>Benennung</t>
  </si>
  <si>
    <t>Name</t>
  </si>
  <si>
    <t>Benennung Kunde</t>
  </si>
  <si>
    <t>Part name customer</t>
  </si>
  <si>
    <t>Benennung Organisation</t>
  </si>
  <si>
    <t>Part name organization</t>
  </si>
  <si>
    <t>Bereitstellung IMDS</t>
  </si>
  <si>
    <t>IMDS provision</t>
  </si>
  <si>
    <t>Bereitstellungsdauer</t>
  </si>
  <si>
    <t>Duration of provision</t>
  </si>
  <si>
    <t>Bereitstellungs-termin</t>
  </si>
  <si>
    <t>Date of provision</t>
  </si>
  <si>
    <t>Bericht Produktionsprozess- und Produktfreigabe (PPF)</t>
  </si>
  <si>
    <t>Report on production process and product approval (PPA)</t>
  </si>
  <si>
    <t>Bericht sonstige Muster</t>
  </si>
  <si>
    <t>Report on other samples</t>
  </si>
  <si>
    <t>Bauteil mit besonderer Archivierungspflicht</t>
  </si>
  <si>
    <t>Part with special archiving requirement</t>
  </si>
  <si>
    <t>-</t>
  </si>
  <si>
    <t>Berichtsnummer</t>
  </si>
  <si>
    <t>Report number</t>
  </si>
  <si>
    <t>Berichtsnummer/-version</t>
  </si>
  <si>
    <t>Report number/version</t>
  </si>
  <si>
    <t>Berichtsversion</t>
  </si>
  <si>
    <t>Report version</t>
  </si>
  <si>
    <t>Berücksichtigung im Rahmen des PPF-Verfahrens</t>
  </si>
  <si>
    <t>Consideration in the scope of the PPA procedure</t>
  </si>
  <si>
    <t>Beschreibung</t>
  </si>
  <si>
    <t>Description</t>
  </si>
  <si>
    <t>Besondere Merkmale (Sicherheit, Zulassung, Funktion)</t>
  </si>
  <si>
    <t>Special Characteristics (safety, legal, function)</t>
  </si>
  <si>
    <t>Besondere und vereinbarte Merkmale abgesichert</t>
  </si>
  <si>
    <t>Special and agreed characteristics assured</t>
  </si>
  <si>
    <t xml:space="preserve">Beständigkeit gegenüber Electrostatic Discharge (ESD) </t>
  </si>
  <si>
    <t xml:space="preserve">Resistance to electrostatic discharge (ESD) </t>
  </si>
  <si>
    <t>Bestätigung Kunde</t>
  </si>
  <si>
    <t>Confirmation of customer</t>
  </si>
  <si>
    <t>Bestätigung Organisation</t>
  </si>
  <si>
    <t>Confirmation of organization</t>
  </si>
  <si>
    <t>Hiermit wird bestätigt, dass das PPF-Verfahren entsprechend den Vereinbarungen der Abstimmung zum PPF-Verfahren und nach den Vorgaben gemäß VDA Band 2 durchgeführt wurde.</t>
  </si>
  <si>
    <t>It is hereby confirmed that the PPA procedure was carried out in accordance with the agreements made in the PPA agreement and the specifications of VDA Volume 2.</t>
  </si>
  <si>
    <t>Bestätigung Organisation:</t>
  </si>
  <si>
    <t>Confirmation of organization:</t>
  </si>
  <si>
    <t>Bestellnr. PPF-Muster</t>
  </si>
  <si>
    <t>Order Number
PPA samples</t>
  </si>
  <si>
    <t>Blatt</t>
  </si>
  <si>
    <t>Sheet</t>
  </si>
  <si>
    <t>Chargennummer</t>
  </si>
  <si>
    <t>Batch number</t>
  </si>
  <si>
    <t>Chemische Analysen</t>
  </si>
  <si>
    <t>Chemical analyses</t>
  </si>
  <si>
    <t>Datum</t>
  </si>
  <si>
    <t>Date</t>
  </si>
  <si>
    <t>Dauer in Arbeitstagen</t>
  </si>
  <si>
    <t>Duration in working days</t>
  </si>
  <si>
    <t>Deckblatt zum 
PPF-Bericht</t>
  </si>
  <si>
    <t>Cover sheet PPA report</t>
  </si>
  <si>
    <t>PPF-Deckblatt/PPF-Bewertung</t>
  </si>
  <si>
    <t>PPA cover sheet/evaluation</t>
  </si>
  <si>
    <t>Der IMDS-Datensatz wurde erstellt unter der MDB-ID-Nr.:</t>
  </si>
  <si>
    <t>The IMDS record was created under the MDS ID No.:</t>
  </si>
  <si>
    <t>Der Kunde verzichtet auf die Vorlage von Dokumenten. 
Durchführung und Dokumentation des PPF-Verfahrens erfolgen ausschließlich innerhalb der Organisation.
Der Kunde schließt sich der Freigabeempfehlung der Organisation an.</t>
  </si>
  <si>
    <t>The customer waives the submission of documents. 
The implementation and documentation of the PPA procedure take place exclusively within the organization.
The customer follows the approval recommendation of the organization.</t>
  </si>
  <si>
    <t>Design-FMEA</t>
  </si>
  <si>
    <t>Design FMEA</t>
  </si>
  <si>
    <t>Diagnosestand</t>
  </si>
  <si>
    <t>Diagnosis status</t>
  </si>
  <si>
    <t>Die vorgestellten Muster wurden bezüglich der nachzuweisenden Merkmale mit serienmäßigen Betriebsmitteln unter serienmäßigen</t>
  </si>
  <si>
    <t xml:space="preserve">With regards to the features to be verified, the samples presented were produced with serial equipment under serial conditions, </t>
  </si>
  <si>
    <t>Bedingungen am Serienstandort hergestellt bzw. bei „sonstigen Mustern“ gemäß Vereinbarung zwischen Organisation und Kunde</t>
  </si>
  <si>
    <t xml:space="preserve"> at the series production location or, for “other samples”, according to the agreement between the organization and the customer</t>
  </si>
  <si>
    <t>(als Anlage beigefügt). Bezüglich dieser Merkmale sind keine Änderungen bekannt bzw. geplant. Die bei unseren Prüfungen und</t>
  </si>
  <si>
    <t xml:space="preserve"> (agreement to be attached). No changes are known or planned regarding these features. The results obtained in our tests</t>
  </si>
  <si>
    <t>der Freigabe erzielten Ergebnisse können für eine aktualisierte PPF-Dokumentation übernommen werden.  Sollten trotzdem Änderungen an</t>
  </si>
  <si>
    <t xml:space="preserve"> can be re-used for an updated PPA documentation. Should changes to the part and/or production process still be necessary, </t>
  </si>
  <si>
    <t>Teil und/oder Produktionsprozess notwendig sein, werden wir dies bei der aktualisierten PPF-Dokumentation anzeigen.</t>
  </si>
  <si>
    <t>we will indicate this in the updated PPA documentation.</t>
  </si>
  <si>
    <t>Dokument</t>
  </si>
  <si>
    <t>Document</t>
  </si>
  <si>
    <t>Dokumentation der technischen SW-Spezifikationen</t>
  </si>
  <si>
    <t>Documentation of technical SW specifications</t>
  </si>
  <si>
    <t>Dokumentation der Vereinbarung zur Requalifikation</t>
  </si>
  <si>
    <t>Documentation of the requalification agreement</t>
  </si>
  <si>
    <t>Dokumentation der Vereinbarungen zum Befundungs- und Analyseprozess
- Reklamationsbearbeitung (z.B. 8D)
- Schadteilanalyse Feld</t>
  </si>
  <si>
    <t xml:space="preserve">Documentation of agreements regarding the diagnosis and analysis process
- Complaints handling (e.g. 8D)
- Field failure analysis </t>
  </si>
  <si>
    <t>Dokumentation der während der gesamten Projektlaufzeit eingesetzten Entwicklungswerkzeuge</t>
  </si>
  <si>
    <t>Documentation of development tools</t>
  </si>
  <si>
    <t>Dokumentation der während der gesamten Projektlaufzeit eingesetzten Testwerkzeuge</t>
  </si>
  <si>
    <t xml:space="preserve">Documentation of testing tools </t>
  </si>
  <si>
    <t>Dokumentation des Versionsmanagements (Baseline, Konfigurationen, Änderungshistorie)</t>
  </si>
  <si>
    <t>Documentation of version management</t>
  </si>
  <si>
    <t>Dokumentation über FOSS (Free-and-Open-Source-Software)</t>
  </si>
  <si>
    <t>Documentation of FOSS (free and open-source software)</t>
  </si>
  <si>
    <t>Dokumenten-nummer</t>
  </si>
  <si>
    <t>Document number</t>
  </si>
  <si>
    <t>Eignungsnachweis der eingesetzten Ladungsträger inkl. Lagerung</t>
  </si>
  <si>
    <t>Evidence of suitability of the employed load carriers including storage</t>
  </si>
  <si>
    <t>Einkauf (optional)</t>
  </si>
  <si>
    <t>Purchasing (optional)</t>
  </si>
  <si>
    <t>Einzelbewertung durch die Organisation</t>
  </si>
  <si>
    <t>Individual evaluation by organization</t>
  </si>
  <si>
    <t>Einzelteilmessung</t>
  </si>
  <si>
    <t>Single part measurement</t>
  </si>
  <si>
    <t>Elektrische Sicherheit / Hochvolt-Sicherheit</t>
  </si>
  <si>
    <t>Electrical safety / high-voltage safety</t>
  </si>
  <si>
    <t>Elektromagnetische Verträglichkeit (EMV)</t>
  </si>
  <si>
    <t>Electromagnetic compatibility (EMC)</t>
  </si>
  <si>
    <t>E-Mail/Fax-Nr.</t>
  </si>
  <si>
    <t>E-mail/Fax</t>
  </si>
  <si>
    <t>Empfängerstandort</t>
  </si>
  <si>
    <t>Recipient location</t>
  </si>
  <si>
    <t>Empfehlung durch die Organisation</t>
  </si>
  <si>
    <t>Recommendation by the organization</t>
  </si>
  <si>
    <t>Endtermin des PPF-Verfahrens</t>
  </si>
  <si>
    <t>PPA procedure due date</t>
  </si>
  <si>
    <t>Entscheidung Kunde</t>
  </si>
  <si>
    <t>Customer decision</t>
  </si>
  <si>
    <t>Entspricht nicht dem Serienstand,
Kundenakzeptanz liegt nicht vor</t>
  </si>
  <si>
    <t>Does not correspond to series status customer acceptance not granted</t>
  </si>
  <si>
    <t xml:space="preserve">Entspricht nicht dem Serienstand, Kundenakzeptanz liegt vor </t>
  </si>
  <si>
    <t xml:space="preserve">Does not correspond to series status, customer acceptance granted </t>
  </si>
  <si>
    <t>Entwicklung (optional)</t>
  </si>
  <si>
    <t>Engineering (optional)</t>
  </si>
  <si>
    <t>Erforderliches Personal verfügbar und geschult,
Arbeits- und Prüfanweisungen 
vollständig</t>
  </si>
  <si>
    <t>Required personnel available and trained
work and test instructions
complete</t>
  </si>
  <si>
    <t>Ersteinsatz</t>
  </si>
  <si>
    <t>First use</t>
  </si>
  <si>
    <t>Erstlieferdatum</t>
  </si>
  <si>
    <t>Date of first delivery</t>
  </si>
  <si>
    <t>Farbabhängige Eigenschaften</t>
  </si>
  <si>
    <t>Color-dependent properties</t>
  </si>
  <si>
    <t>Farbmessung und visuelle Eigenbeurteilung</t>
  </si>
  <si>
    <t>Color measurement and visual self-assessment</t>
  </si>
  <si>
    <t>Farbton</t>
  </si>
  <si>
    <t>Color</t>
  </si>
  <si>
    <t>Fertigung (optional)</t>
  </si>
  <si>
    <t>Production (optional)</t>
  </si>
  <si>
    <t xml:space="preserve">Fertigung am Produktionsstandort 
durch die Organisation abgenommen
(Fertigungslayout umgesetzt, Verkettung Anlagen umgesetzt) </t>
  </si>
  <si>
    <t>Production at production location
approved by the organization
(Production layout set up, linking between production equipment realized)</t>
  </si>
  <si>
    <t>Fertigung am Produktionsstandort 
durch die Organisation noch nicht abgenommen; 
Keine Qualitäts-beeinträchtigungen 
in der Serie zu erwarten</t>
  </si>
  <si>
    <t>Production at production location
not approved by the organization yet;
No negative quality impacts expected in series production</t>
  </si>
  <si>
    <t>Fertigung nicht am Produktionsstandort; 
Qualitätsbeeinträchtigun-gen möglich</t>
  </si>
  <si>
    <t>Production not at production location;
Negative quality impacts possible</t>
  </si>
  <si>
    <t>Festlegung des Kontextes („Scope“) des zu liefernden Softwareproduktes</t>
  </si>
  <si>
    <t>Definition of scope of the software product</t>
  </si>
  <si>
    <t>Festlegung Grenzmuster</t>
  </si>
  <si>
    <t>Definition of boundary samples</t>
  </si>
  <si>
    <t>Festlegung Porenklassen</t>
  </si>
  <si>
    <t>Definition of pore classes</t>
  </si>
  <si>
    <t>Freigabe Einzelteile</t>
  </si>
  <si>
    <t>Single part approval</t>
  </si>
  <si>
    <t>Freigabe Hilfs- und Betriebsstoffe</t>
  </si>
  <si>
    <t>Auxiliary and operating material approval</t>
  </si>
  <si>
    <t>Freigabe Rohteile</t>
  </si>
  <si>
    <t>Raw part approval</t>
  </si>
  <si>
    <t>Funktion</t>
  </si>
  <si>
    <t>Function</t>
  </si>
  <si>
    <t>Funktion/EMV/ ESD</t>
  </si>
  <si>
    <t>Function / EMC / ESD</t>
  </si>
  <si>
    <t>Funktion erfüllt,
entspricht Spezifikation</t>
  </si>
  <si>
    <t>Function fulfilled
meets specification</t>
  </si>
  <si>
    <t>Funktion n. i. O. bzw. Funktion nicht nachgewiesen,
Spezifikation nicht erfüllt</t>
  </si>
  <si>
    <t>Function NOK or function not verified
specification not met</t>
  </si>
  <si>
    <t>Funktionsprüfung gemäß KLH/Spezifikation/Funktions-vorschriften</t>
  </si>
  <si>
    <t>Functional test acc. to CRS/specification/functional regulations</t>
  </si>
  <si>
    <t>Gemäß Prozessablauf</t>
  </si>
  <si>
    <t>According to process sequence</t>
  </si>
  <si>
    <t>Genehmigte Konstruktionsänderungen</t>
  </si>
  <si>
    <t>Approved design changes</t>
  </si>
  <si>
    <t>Generelle Nachweise</t>
  </si>
  <si>
    <t>General deliverables</t>
  </si>
  <si>
    <t>Geometrie, Maß</t>
  </si>
  <si>
    <t>Geometry, dimensions</t>
  </si>
  <si>
    <t>Geruch</t>
  </si>
  <si>
    <t>Odor</t>
  </si>
  <si>
    <t>Geruchsprüfung</t>
  </si>
  <si>
    <t>Gestuftes PPF-Verfahren</t>
  </si>
  <si>
    <t>Stepped PPA procedure</t>
  </si>
  <si>
    <t>gestuftes PPF-Verfahren (Bitte unten vereinbaren, die Termine der einzelnen PPF-Stufen angeben und die notwendigen Dokumente je Vorgang planen)</t>
  </si>
  <si>
    <t>Step PPA procedure (please arrange below, specify the dates of the individual PPA steps, and plan the necessary documents for each operation)</t>
  </si>
  <si>
    <t>ggf. Anhang für Auflistung aller betroffenen Sachnrn. verwenden</t>
  </si>
  <si>
    <t>Use Appendix for list of all relevant part numbers if necessary</t>
  </si>
  <si>
    <t>Grund der Berichterstellung</t>
  </si>
  <si>
    <t>Reason for report creation</t>
  </si>
  <si>
    <t>Gültigkeit</t>
  </si>
  <si>
    <t>Validity</t>
  </si>
  <si>
    <t>Haptik</t>
  </si>
  <si>
    <t>Haptics</t>
  </si>
  <si>
    <t>Haptikprüfung</t>
  </si>
  <si>
    <t>Hardwarefreigabe</t>
  </si>
  <si>
    <t>Hardware approval</t>
  </si>
  <si>
    <t>Hardwarefreigabe erforderlich</t>
  </si>
  <si>
    <t>Hardware approval required</t>
  </si>
  <si>
    <t>Hardwarestand</t>
  </si>
  <si>
    <t>Hardware version</t>
  </si>
  <si>
    <t xml:space="preserve">i. O.  </t>
  </si>
  <si>
    <t>OK</t>
  </si>
  <si>
    <t>IMDS-ID Kunde</t>
  </si>
  <si>
    <t>IMDS ID of customer</t>
  </si>
  <si>
    <t>Inhalte</t>
  </si>
  <si>
    <t>Contents</t>
  </si>
  <si>
    <t>Gesamtbewertung durch die Organisation</t>
  </si>
  <si>
    <t>Overall evaluation by organization</t>
  </si>
  <si>
    <t>IST-Werte Organisation</t>
  </si>
  <si>
    <t>Actual values of organization</t>
  </si>
  <si>
    <t>Kategorie</t>
  </si>
  <si>
    <t>Category</t>
  </si>
  <si>
    <t>Kein geschultes oder in ausreichender Anzahl verfügbares Personal,
Qualitätsbeeinträchtigun-gen möglich (4)</t>
  </si>
  <si>
    <t>No trained personnel or not enough personnel available
negative quality impacts possible *4</t>
  </si>
  <si>
    <t>Qualifiziertes Personal nicht in ausreichender Anzahl verfügbar:
Qualitätsbeeinträchtigungen möglich
Arbeits- und/oder Prüfanweisungen unvollständig</t>
  </si>
  <si>
    <t>Not enough qualified personnel available:
negative quality impacts possible
work and/or inspection instructions not completely available</t>
  </si>
  <si>
    <t xml:space="preserve">Kein Serienwerkstoff oder andere Verarbeitung,
Kundenakzeptanz liegt vor </t>
  </si>
  <si>
    <t xml:space="preserve">No series material or other processing
customer acceptance granted </t>
  </si>
  <si>
    <t>Kein Serienwerkstoff,
Spezifikation nicht erfüllt/nicht nachgewiesen</t>
  </si>
  <si>
    <t>No series material
specification not met/not verified.</t>
  </si>
  <si>
    <t>Kennung/DUNS</t>
  </si>
  <si>
    <t>Identification/DUNS</t>
  </si>
  <si>
    <t>Kennzeichnung der Lieferung</t>
  </si>
  <si>
    <t>Delivery identification</t>
  </si>
  <si>
    <t>Kommentar</t>
  </si>
  <si>
    <t>Comment</t>
  </si>
  <si>
    <t>Kommentar Kunde</t>
  </si>
  <si>
    <t>Comment of customer</t>
  </si>
  <si>
    <t>Kommentar Organisation</t>
  </si>
  <si>
    <t>To be provided by the customer</t>
  </si>
  <si>
    <t>Konstruktions-, Entwicklungsfreigaben</t>
  </si>
  <si>
    <t>Design, development approvals</t>
  </si>
  <si>
    <t>Konstruktions-, Entwicklungsfreigaben der Organisation bei Entwicklungsverantwortung entsprechend Vereinbarung</t>
  </si>
  <si>
    <t>Design, engineering approvals by organization in case of development responsibility as per agreement</t>
  </si>
  <si>
    <t>Kontaktinformationen</t>
  </si>
  <si>
    <t>Contact information</t>
  </si>
  <si>
    <t>Korrosion</t>
  </si>
  <si>
    <t>Corrosion</t>
  </si>
  <si>
    <t>Korrosionsprüfung</t>
  </si>
  <si>
    <t>Corrosion test</t>
  </si>
  <si>
    <t>Kunde</t>
  </si>
  <si>
    <t>Customer</t>
  </si>
  <si>
    <t>Kunde (Empfänger)</t>
  </si>
  <si>
    <t>Customer (recipient)</t>
  </si>
  <si>
    <t>Kundenspezifische Teilestände
(z. B. TGS/ F-Stand/ Q-Stand, …)</t>
  </si>
  <si>
    <t>Customer-specific part statuses (e.g. part generation version / production status / quality status, etc.)</t>
  </si>
  <si>
    <t>Kunden-/Serientauglich (Anforderungen erfüllt oder Abweichungen nach Risikoanalyse akzeptiert)</t>
  </si>
  <si>
    <t>Customer-ready (requirements met or deviations accepted after risk analysis)</t>
  </si>
  <si>
    <t>Kundentauglich/Serientauglich</t>
  </si>
  <si>
    <t>Customer-ready/Ready for series production</t>
  </si>
  <si>
    <t>Kunden-/Serientauglich nach Risikobewertung,
aktualisierte PPF-Dokumentation erforderlich</t>
  </si>
  <si>
    <t xml:space="preserve"> Customer-ready after risk assessment
Updated PPA documentation required</t>
  </si>
  <si>
    <t>Kundenteilnahme bei Prozessabnahme gewünscht</t>
  </si>
  <si>
    <t>Customer participation desired for process acceptance</t>
  </si>
  <si>
    <t>Laborqualifizierung</t>
  </si>
  <si>
    <t>Laboratory qualification</t>
  </si>
  <si>
    <t>Lacktechnik</t>
  </si>
  <si>
    <t>Paint technology</t>
  </si>
  <si>
    <t>Lieferantennummer/ 
DUNS-Code</t>
  </si>
  <si>
    <t>Supplier number/ 
DUNS Code:</t>
  </si>
  <si>
    <t>Liefermenge</t>
  </si>
  <si>
    <t>Delivery quantity</t>
  </si>
  <si>
    <t>Lieferscheinnummer</t>
  </si>
  <si>
    <t>Delivery note number</t>
  </si>
  <si>
    <t>Lieferstandort</t>
  </si>
  <si>
    <t>Delivery location</t>
  </si>
  <si>
    <t xml:space="preserve">Liste bekannter Fehler </t>
  </si>
  <si>
    <t xml:space="preserve">List of known errors </t>
  </si>
  <si>
    <t>Liste mit Terminen für 
Farb-/Varianten-PPF</t>
  </si>
  <si>
    <t>List with dates for color / variant PPAs</t>
  </si>
  <si>
    <t xml:space="preserve">Logistik (1)
</t>
  </si>
  <si>
    <t>Logistics *1</t>
  </si>
  <si>
    <t>Logistik: wenn zutreffend bewerten
- zum Kunden
- innerhalb der Organisation
- von Lieferanten
(z. B. Transport-, Verpackungsvorschriften erstellt, Serienverpackung in vereinbarter Menge vorhanden, keine Qualitätsbeeinträchtigung in der Serie zu erwarten)</t>
  </si>
  <si>
    <t>Logistics: if applicable evaluate:
- towards customer
- within the organization
- from supplier
(e.g. transport, packaging specification created; serial packaging in agreed quantity available, no negative quality impacts to expect)</t>
  </si>
  <si>
    <t>E-Mail</t>
  </si>
  <si>
    <t>E-mail</t>
  </si>
  <si>
    <t>Maß</t>
  </si>
  <si>
    <t>Dimension</t>
  </si>
  <si>
    <t>Maßlich i. O., 
keine Nacharbeit</t>
  </si>
  <si>
    <t>Dimensionally OK
no rework</t>
  </si>
  <si>
    <t xml:space="preserve">Maßlich i. O. 
mit Nacharbeit oder unkritische Werte n. i. O. </t>
  </si>
  <si>
    <t>Dimensionally OK
with rework or uncritical values NOK</t>
  </si>
  <si>
    <t>Maßlich n. i. O.</t>
  </si>
  <si>
    <t>Dimensionally NOK</t>
  </si>
  <si>
    <t>Materialdaten per IMDS</t>
  </si>
  <si>
    <t>Material data via IMDS</t>
  </si>
  <si>
    <t>Mechanische Kennwerte</t>
  </si>
  <si>
    <t>Mechanical measures</t>
  </si>
  <si>
    <t>Merkmale abgesichert</t>
  </si>
  <si>
    <t>Characteristics assured</t>
  </si>
  <si>
    <t>Messtechnik (optional)</t>
  </si>
  <si>
    <t>Measuring department (optional)</t>
  </si>
  <si>
    <t>Metallographie</t>
  </si>
  <si>
    <t>Metallography</t>
  </si>
  <si>
    <t>Mindestens eine Produktionseinheit abgenommen (2)</t>
  </si>
  <si>
    <t>At least one production unit
accepted *2</t>
  </si>
  <si>
    <t>Mitgeltende Unterlagen zum PPF-Verfahren</t>
  </si>
  <si>
    <t>Applicable documents for the PPA procedure</t>
  </si>
  <si>
    <t>Muster inkl. Fertigungsdokumentation</t>
  </si>
  <si>
    <t>Sample including production documentation</t>
  </si>
  <si>
    <t>Mustergewicht [kg]</t>
  </si>
  <si>
    <t>Sample weight [kg]</t>
  </si>
  <si>
    <t>Mustervorstellung</t>
  </si>
  <si>
    <t>Sample presentation</t>
  </si>
  <si>
    <t>Nachforderung 
Vorzulegende Dokumente zu offenen Prüfgebieten</t>
  </si>
  <si>
    <t>Subsequent requirement
Documents to be submitted about open test areas</t>
  </si>
  <si>
    <t>Nachforderung/Begründung</t>
  </si>
  <si>
    <t>Subsequent requirement / reason</t>
  </si>
  <si>
    <t>Nachweis einer Prozessbewertung (z. B. Automotive Spice)</t>
  </si>
  <si>
    <t>Documentation of a process evaluation (e.g. VDA Automotive Spice)</t>
  </si>
  <si>
    <t>Nachweis Einhaltung werkstoffspezifischer Kundennormen</t>
  </si>
  <si>
    <t>Evidence of compliance with material related customer standards</t>
  </si>
  <si>
    <t>Nachweis Umsetzung der Anforderungen 6.3 u. 6.4</t>
  </si>
  <si>
    <t>Implementation of the requirements from 6.3 and 6.4, especially the Special Characteristics</t>
  </si>
  <si>
    <t>Nachweis-      
dokument</t>
  </si>
  <si>
    <t>Deliverable</t>
  </si>
  <si>
    <t>Nachweise zum Produktionsprozess</t>
  </si>
  <si>
    <t>Deliverables of production process</t>
  </si>
  <si>
    <t xml:space="preserve">Nachweise zur Einhaltung gesetzlicher Anforderungen </t>
  </si>
  <si>
    <t xml:space="preserve">Evidence of compliance with statutory requirements </t>
  </si>
  <si>
    <t>Nachweise zum Produkt</t>
  </si>
  <si>
    <t>Deliverables of product</t>
  </si>
  <si>
    <t>Nachweise zur Produktentwicklung</t>
  </si>
  <si>
    <t>Deliverables of product development</t>
  </si>
  <si>
    <t>Nachweise zur Produktionsprozessentwicklung</t>
  </si>
  <si>
    <t>Deliverables of production process development</t>
  </si>
  <si>
    <t>Nachweise zur Software</t>
  </si>
  <si>
    <t>Deliverables for software</t>
  </si>
  <si>
    <t>Nachweise zur Validierung des Produktes</t>
  </si>
  <si>
    <t>Deliverables of the validation of the product</t>
  </si>
  <si>
    <t>Nachweise zur Validierung des Produktionsprozesses</t>
  </si>
  <si>
    <t>Deliverables of the validation of the production process</t>
  </si>
  <si>
    <t>Nachweiskategorie</t>
  </si>
  <si>
    <t>Deliverable category</t>
  </si>
  <si>
    <t>Name der Organisation</t>
  </si>
  <si>
    <t>Name of organization</t>
  </si>
  <si>
    <t>Name des Kunden</t>
  </si>
  <si>
    <t>Name of customer</t>
  </si>
  <si>
    <t>Neue Spezifikation</t>
  </si>
  <si>
    <t>New specification</t>
  </si>
  <si>
    <t>Neues PPF-Verfahren erforderlich</t>
  </si>
  <si>
    <t>New PPA procedure required</t>
  </si>
  <si>
    <t>Neuteil</t>
  </si>
  <si>
    <t>New part</t>
  </si>
  <si>
    <t>Nicht anwendbar</t>
  </si>
  <si>
    <t>Not applicable</t>
  </si>
  <si>
    <t>Nicht gemäß Prozessablauf, aber keine Qualitäts-beeinträchtigungen in der Serie zu erwarten</t>
  </si>
  <si>
    <t>Not according to process sequence but no negative quality impacts expected in series production</t>
  </si>
  <si>
    <t>Nicht kundentauglich/ 
Nicht serientauglich</t>
  </si>
  <si>
    <t>Not customer-ready / 
Not ready for series production</t>
  </si>
  <si>
    <t>Nicht kundentauglich/
 Nicht serientauglich</t>
  </si>
  <si>
    <t>Nicht kunden- oder serientauglich bzw. noch nicht freigegeben</t>
  </si>
  <si>
    <t>Not customer-ready or not approved yet</t>
  </si>
  <si>
    <t>Nicht verbaubar</t>
  </si>
  <si>
    <t>Not capable for assembly</t>
  </si>
  <si>
    <t>Nicht vorhanden/         nicht abgenommen</t>
  </si>
  <si>
    <t>Not available
/ not accepted</t>
  </si>
  <si>
    <t>Normen</t>
  </si>
  <si>
    <t>Standards</t>
  </si>
  <si>
    <t>Nr.</t>
  </si>
  <si>
    <t>No.</t>
  </si>
  <si>
    <t>Nur teilweise vorhanden/abgenommen,
geeignetes Ersatzprüfmittel vorhanden</t>
  </si>
  <si>
    <t>Only partially available / accepted
suitable substitute test equipment available</t>
  </si>
  <si>
    <t>Oberfläche/ Struktur
Farbe/Narbung</t>
  </si>
  <si>
    <t>Surface / structure
color / graining</t>
  </si>
  <si>
    <t>Oberfläche, Narbung</t>
  </si>
  <si>
    <t>Surface, graining</t>
  </si>
  <si>
    <t>Oberflächenanforderung</t>
  </si>
  <si>
    <t>Surface requirement</t>
  </si>
  <si>
    <t>Ordnungs-    nummer</t>
  </si>
  <si>
    <t>Order number</t>
  </si>
  <si>
    <t>Organisation</t>
  </si>
  <si>
    <t>Organization</t>
  </si>
  <si>
    <t>Organization:</t>
  </si>
  <si>
    <t>Original</t>
  </si>
  <si>
    <t>Papierform</t>
  </si>
  <si>
    <t>Paper form</t>
  </si>
  <si>
    <t>PDF-Format</t>
  </si>
  <si>
    <t>PDF format</t>
  </si>
  <si>
    <t>Personal</t>
  </si>
  <si>
    <t>Human Resources</t>
  </si>
  <si>
    <t>Personal nur eingeschränkt verfügbar/geschult, keine Qualitätsbeeinträchtigun-gen zu erwarten (3)</t>
  </si>
  <si>
    <t>Only limited personnel available / trained, no negative quality impacts expected *3</t>
  </si>
  <si>
    <t>Personal nur eingeschränkt verfügbar/qualifiziert, keine Qualitätsbeeinträchtigungen zu erwarten:
- Anzahl und Qualifikationsgrad müssen noch optimiert werden
- Arbeits- und Prüfanweisungen vollständig</t>
  </si>
  <si>
    <t>Only limited personnel available/qualified, no negative quality impacts expected:
- number and qualification still have to be optimized
- work and inspection instructions completely available</t>
  </si>
  <si>
    <t>Portal</t>
  </si>
  <si>
    <t>PPF-Bewertung</t>
  </si>
  <si>
    <t>PPA evaluation</t>
  </si>
  <si>
    <t>PPF-Status Lieferkette</t>
  </si>
  <si>
    <t>PPA status of supply chain</t>
  </si>
  <si>
    <t>PPF-Status Lieferkette*</t>
  </si>
  <si>
    <t>PPA status of supply chain*</t>
  </si>
  <si>
    <t>PPF-Termin</t>
  </si>
  <si>
    <t>PPA date</t>
  </si>
  <si>
    <t>PPF-Verfahren für Produktfamilie</t>
  </si>
  <si>
    <t>PPA procedure for product family</t>
  </si>
  <si>
    <t>PPF-Verfahren zum Kunden abgeschlossen</t>
  </si>
  <si>
    <t>PPA procedure towards customer closed</t>
  </si>
  <si>
    <t>Probeentnahmeplan</t>
  </si>
  <si>
    <t>Sample extraction plan</t>
  </si>
  <si>
    <t>Produktänderung</t>
  </si>
  <si>
    <t>Product change</t>
  </si>
  <si>
    <t>Produktbezogene Nachweise</t>
  </si>
  <si>
    <t>Product-related deliverables</t>
  </si>
  <si>
    <t>Produktionsdatum</t>
  </si>
  <si>
    <t>Production date</t>
  </si>
  <si>
    <t>Produktionseinrichtungen nicht abgenommen (2)</t>
  </si>
  <si>
    <t>Production facilities not accepted *2</t>
  </si>
  <si>
    <t>Produktionskapazität</t>
  </si>
  <si>
    <t>Production capacity</t>
  </si>
  <si>
    <t>Produktionslenkungsplan</t>
  </si>
  <si>
    <t>Control plan (CP)</t>
  </si>
  <si>
    <t>Produktionsstandort</t>
  </si>
  <si>
    <t>Production location</t>
  </si>
  <si>
    <t>Produktions-     standort</t>
  </si>
  <si>
    <t>Produktionsstückzahl
dauerhaft erreichbar mit Sondermaßnahmen</t>
  </si>
  <si>
    <t>Production quantity
permanently reachable with special measures</t>
  </si>
  <si>
    <t>Produktionsstückzahl
erreicht/nachgewiesen</t>
  </si>
  <si>
    <t>Production quantity
reached / verified</t>
  </si>
  <si>
    <t>Produktionsstückzahl 
mit Sondermaßnahmen nicht erreichbar</t>
  </si>
  <si>
    <t>Production quantity
not reachable with special measures</t>
  </si>
  <si>
    <t>Projektleiter (optional)</t>
  </si>
  <si>
    <t>Project manager (optional)</t>
  </si>
  <si>
    <t>Prozess</t>
  </si>
  <si>
    <t>Process</t>
  </si>
  <si>
    <t>Prozessablaufdiagramm</t>
  </si>
  <si>
    <t>Process flowchart</t>
  </si>
  <si>
    <t>Produktionsprozessabnahme erforderlich</t>
  </si>
  <si>
    <t>Process acceptance required (see above)</t>
  </si>
  <si>
    <t>Prozessänderung</t>
  </si>
  <si>
    <t>Production process change</t>
  </si>
  <si>
    <t>Produktionsprozess-bezogene und generelle Nachweise</t>
  </si>
  <si>
    <t>Productionprocess-related and general deliverables</t>
  </si>
  <si>
    <t>Prozess-FMEA</t>
  </si>
  <si>
    <t>Process FMEA</t>
  </si>
  <si>
    <t>Prüf-/Messprotokolle bzw. Abnahmeprotokolle für Lehren</t>
  </si>
  <si>
    <t>Test/measurement reports or acceptance test reports for gages</t>
  </si>
  <si>
    <t>Prüfgebiet</t>
  </si>
  <si>
    <t>Test area</t>
  </si>
  <si>
    <t>Prüfmittel</t>
  </si>
  <si>
    <t>Test equipment</t>
  </si>
  <si>
    <t>Prüfmittelfähigkeitsnachweis Produkt u. Produktionsprozess</t>
  </si>
  <si>
    <t>Measurement equipment analysis studies product and production process</t>
  </si>
  <si>
    <t>Prüfmittelliste Produkt und Produktionsprozess</t>
  </si>
  <si>
    <t>Test equipment list for product and production process</t>
  </si>
  <si>
    <t>Prüfungen durch Kunde</t>
  </si>
  <si>
    <t>Tests by customer</t>
  </si>
  <si>
    <t>Prüfvorschriften</t>
  </si>
  <si>
    <t>Test regulations</t>
  </si>
  <si>
    <t>Qualitätsbeeinträchtigun-gen möglich</t>
  </si>
  <si>
    <t>Negative quality impacts possible</t>
  </si>
  <si>
    <t>Qualitäts-management</t>
  </si>
  <si>
    <t>Quality management</t>
  </si>
  <si>
    <t>Referenz zu vertraglich festgelegten Qualitätsanforderungen
(z. B. Coding Guidelines, Codemetriken, Testabdeckung)</t>
  </si>
  <si>
    <t xml:space="preserve">Reference to contractually stipulated quality requirements </t>
  </si>
  <si>
    <t>Referenz-Berichtsnummer Kunden</t>
  </si>
  <si>
    <t>Reference report number of customer</t>
  </si>
  <si>
    <t>Referenz-Berichtsnummer Organisation</t>
  </si>
  <si>
    <t>Reference report number of organization</t>
  </si>
  <si>
    <t>Referenzmuster</t>
  </si>
  <si>
    <t>Master sample</t>
  </si>
  <si>
    <t>Requalifikation</t>
  </si>
  <si>
    <t>Requalification</t>
  </si>
  <si>
    <t>Risikobewertung</t>
  </si>
  <si>
    <t>Risk assessment</t>
  </si>
  <si>
    <t>Rohteilmessung</t>
  </si>
  <si>
    <t>Raw part measurement</t>
  </si>
  <si>
    <t>Sachnummer</t>
  </si>
  <si>
    <t>Part Number</t>
  </si>
  <si>
    <t>Schnitte</t>
  </si>
  <si>
    <t>Sections</t>
  </si>
  <si>
    <t>Stufe 1</t>
  </si>
  <si>
    <t>Step 1</t>
  </si>
  <si>
    <t>Stufe 2</t>
  </si>
  <si>
    <t>Step 2</t>
  </si>
  <si>
    <t>Stufe 3</t>
  </si>
  <si>
    <t>Step 3</t>
  </si>
  <si>
    <t>Stufe 4</t>
  </si>
  <si>
    <t>Step 4</t>
  </si>
  <si>
    <t>Schritt bei gestuftem PPF-Verfahren</t>
  </si>
  <si>
    <t>Step for stepped PPA procedure</t>
  </si>
  <si>
    <t>Selbstbeurteilung Organisation</t>
  </si>
  <si>
    <t>Self-assessment of organization</t>
  </si>
  <si>
    <t>Selbstbeurteilung Produkt</t>
  </si>
  <si>
    <t xml:space="preserve">Self-assessment product </t>
  </si>
  <si>
    <t>Selbstbeurteilung Produkt, Produktionsprozess und ggf. Software</t>
  </si>
  <si>
    <t xml:space="preserve">Self-assessment for product, process, SW (if appl.) </t>
  </si>
  <si>
    <t>Selbstbeurteilung Produktionsprozess</t>
  </si>
  <si>
    <t xml:space="preserve">Self-assessment production process </t>
  </si>
  <si>
    <t>Serienwerkstoff
gemäß Spezifikation</t>
  </si>
  <si>
    <t>Series material
acc. to specification</t>
  </si>
  <si>
    <t>Serienwerkzeug 
abgenommen</t>
  </si>
  <si>
    <t>Series tool
accepted</t>
  </si>
  <si>
    <t>Serienwerkzeug/Kleinserienwerkzeug vorhanden, Optimierung(en) noch nötig, aber keine Qualitätsbeeinträchtigun-gen in der Serie zu erwarten</t>
  </si>
  <si>
    <t>Series tool / small series tool available, optimization(s) still necessary, but no negative quality impacts expected in series production</t>
  </si>
  <si>
    <t>Setzteile</t>
  </si>
  <si>
    <t>Directed parts</t>
  </si>
  <si>
    <t>Setzteile mit Q-Verantwortung der Organisation</t>
  </si>
  <si>
    <t>Directed parts with Q-responsibility of organization</t>
  </si>
  <si>
    <t>Setzteile mit Q-Verantwortung des Kunden</t>
  </si>
  <si>
    <t>Directed parts with Q-responsibility of customer</t>
  </si>
  <si>
    <t>Sind Alternativlieferanten vorgesehen?</t>
  </si>
  <si>
    <t>Are alternative deliveries provided for</t>
  </si>
  <si>
    <t>Sind Ausweichmaschinen oder -prozesse geplant?</t>
  </si>
  <si>
    <t>Are deviating machines or processes planned</t>
  </si>
  <si>
    <t>Software deliverables</t>
  </si>
  <si>
    <t>Softwarefreigabe</t>
  </si>
  <si>
    <t>Software approval</t>
  </si>
  <si>
    <t>Softwarefreigabe erforderlich</t>
  </si>
  <si>
    <t>Software approval required</t>
  </si>
  <si>
    <t>Softwarestand</t>
  </si>
  <si>
    <t>Software version</t>
  </si>
  <si>
    <t>Sonstiges</t>
  </si>
  <si>
    <t>Other</t>
  </si>
  <si>
    <t>Spezifikation erfüllt</t>
  </si>
  <si>
    <t>Specification met</t>
  </si>
  <si>
    <t>Standardlehrenbericht</t>
  </si>
  <si>
    <t>Standard gage report</t>
  </si>
  <si>
    <t>Standardmessbericht (alle Zeichnungsmerkmale)</t>
  </si>
  <si>
    <t>Standard measurement report (all drawing characteristics)</t>
  </si>
  <si>
    <t>SW-Einsatzfreigabe (z. B. Anlage 5 „Deckblatt PPF Software“)</t>
  </si>
  <si>
    <t>Software release (e.g. Appendix 5 "Cover sheet for PPA software")</t>
  </si>
  <si>
    <t>Technische Kundenunterlagen</t>
  </si>
  <si>
    <t>Technical customer documents</t>
  </si>
  <si>
    <t>Technische Sauberkeit</t>
  </si>
  <si>
    <t>Technical cleanliness</t>
  </si>
  <si>
    <t xml:space="preserve">Technische Spezifikationen </t>
  </si>
  <si>
    <t xml:space="preserve">Technical specifications </t>
  </si>
  <si>
    <t>Teil 1</t>
  </si>
  <si>
    <t>Part 1</t>
  </si>
  <si>
    <t>Teil 2</t>
  </si>
  <si>
    <t>Part 2</t>
  </si>
  <si>
    <t>Teil 3</t>
  </si>
  <si>
    <t>Part 3</t>
  </si>
  <si>
    <t>Teil 4</t>
  </si>
  <si>
    <t>Part 4</t>
  </si>
  <si>
    <t>Teil 5</t>
  </si>
  <si>
    <t>Part 5</t>
  </si>
  <si>
    <t>Teilebündelung/Produktfamilien</t>
  </si>
  <si>
    <t>Part grouping / Product families</t>
  </si>
  <si>
    <t>Teilelebenslauf</t>
  </si>
  <si>
    <t>Part history</t>
  </si>
  <si>
    <t>Teilelebenslauf in der Serie</t>
  </si>
  <si>
    <t>Part history in series production</t>
  </si>
  <si>
    <t>Telefon</t>
  </si>
  <si>
    <t>Telephone</t>
  </si>
  <si>
    <t>Terminabstimmung</t>
  </si>
  <si>
    <t>Scheduling</t>
  </si>
  <si>
    <t>Übermittlung der PPF-Unterlagen</t>
  </si>
  <si>
    <t>Submission of PPA documents</t>
  </si>
  <si>
    <t>Übermittlungssprache des PPF-Verfahrens</t>
  </si>
  <si>
    <t>PPA procedure submission language</t>
  </si>
  <si>
    <t>Unterlagen</t>
  </si>
  <si>
    <t>Documents</t>
  </si>
  <si>
    <t>Unterschrift</t>
  </si>
  <si>
    <t>Signature</t>
  </si>
  <si>
    <t>Varianten</t>
  </si>
  <si>
    <t>Variants</t>
  </si>
  <si>
    <t>Varianten-PPF</t>
  </si>
  <si>
    <t>Variant PPA</t>
  </si>
  <si>
    <t>Varianten-PPF zu bereits vorgelegtem PPF-Verfahren</t>
  </si>
  <si>
    <t>Variant PPA for PPA procedure already submitted</t>
  </si>
  <si>
    <t>Verbaubar 
ohne Mehraufwand</t>
  </si>
  <si>
    <t>Capable for assembly
with no additional expenditure</t>
  </si>
  <si>
    <t xml:space="preserve">Verbaubar mit Mehraufwand,
Kundenakzeptanz liegt vor </t>
  </si>
  <si>
    <t xml:space="preserve">Capable for assembly with additional expenditure
customer acceptance granted </t>
  </si>
  <si>
    <t>Verbaubarkeit</t>
  </si>
  <si>
    <t xml:space="preserve">customer acceptance granted </t>
  </si>
  <si>
    <t>Verbaubarkeit (beim Kunden)</t>
  </si>
  <si>
    <t>Assembly capability (at customer site)</t>
  </si>
  <si>
    <t>Vereinbarte Produktions-stückzahl</t>
  </si>
  <si>
    <t>Agreed production quantity</t>
  </si>
  <si>
    <t>Vereinbarte Produktionsstückzahl: 
Produktionseinrichtungen beziehen sich auf Linien/Anlagen/Maschinen/Werkzeuge/Kavitäten/Nester</t>
  </si>
  <si>
    <t>Agreed production quantity:
Production equipment refers to lines / equipments / machines / tools / jigs / cavities</t>
  </si>
  <si>
    <t>Vereinbarte Vorgehensweise (z. B. Dauer bzw. Stückzahl des Tests)</t>
  </si>
  <si>
    <t>Agreed procedure (e.g. duration, test quantity)</t>
  </si>
  <si>
    <t>Version</t>
  </si>
  <si>
    <t>Version/ Datum</t>
  </si>
  <si>
    <t>Version / Date</t>
  </si>
  <si>
    <t>Vollständig vorhanden/abgenommen,
Fähigkeit nachgewiesen</t>
  </si>
  <si>
    <t>Completely available / accepted
capability verified</t>
  </si>
  <si>
    <t>Vom Kunden zur Verfügung zu stellen</t>
  </si>
  <si>
    <t>von</t>
  </si>
  <si>
    <t>of</t>
  </si>
  <si>
    <t>Von der Organisation zur Verfügung zu stellen</t>
  </si>
  <si>
    <t>To be provided by the organization</t>
  </si>
  <si>
    <t>Vorlage erforderlich</t>
  </si>
  <si>
    <t>Submission required</t>
  </si>
  <si>
    <t>Werkstoff</t>
  </si>
  <si>
    <t>Material</t>
  </si>
  <si>
    <t>Werkstoff (Festigkeit, physikalische Eigenschaften, …)</t>
  </si>
  <si>
    <t>Material (strength, physical properties, etc.)</t>
  </si>
  <si>
    <t>Werkstofftechnik (optional)</t>
  </si>
  <si>
    <t>Material department (optional)</t>
  </si>
  <si>
    <t>Werkzeug nicht serientauglich
Qualitätsbeeinträchtigun-gen in der Serie zu erwarten</t>
  </si>
  <si>
    <t>Tool not ready for series production
negative quality impacts expected in series production</t>
  </si>
  <si>
    <t>Werkzeuge</t>
  </si>
  <si>
    <t>Tools</t>
  </si>
  <si>
    <t>Werkzeuge (mit Stückzahl/Anzahl Nester und Information zum Werkzeugkonzept)</t>
  </si>
  <si>
    <t>Tools (with quantity/number of cavities and information about tool concept)</t>
  </si>
  <si>
    <t>Wiedernutzung &gt; 12 Monate Stillstand</t>
  </si>
  <si>
    <t>Re-use &gt; 12 months standstill</t>
  </si>
  <si>
    <t>Zeichnungsnummer</t>
  </si>
  <si>
    <t>Drawing number</t>
  </si>
  <si>
    <t>Zonenfestlegung für optische Beurteilung</t>
  </si>
  <si>
    <t>Zone definition for optical assessment</t>
  </si>
  <si>
    <t>Zur Verfügung zu stellende Schnittstellenbauteile und Hilfsmittel</t>
  </si>
  <si>
    <t>Interface components and auxiliary materials to be made available</t>
  </si>
  <si>
    <t>Zuverlässigkeit</t>
  </si>
  <si>
    <t>Reliability</t>
  </si>
  <si>
    <t>Bericht</t>
  </si>
  <si>
    <t>Report</t>
  </si>
  <si>
    <t>Eingabe erforderlich, sofern nicht mit „Anforderung erfüllt“ bewertet</t>
  </si>
  <si>
    <t>Input mandatory, if other evaluation then "Requirements met"</t>
  </si>
  <si>
    <t>Bestandteil Requalifikation</t>
  </si>
  <si>
    <t>Scope of "Requalifikation" (L.I. &amp; funct. test)</t>
  </si>
  <si>
    <t>Abstimmung Requalifikation</t>
  </si>
  <si>
    <t>Alignment "Requalifikation" (L.I. &amp; funct. test)</t>
  </si>
  <si>
    <t>Requalifikationsintervall</t>
  </si>
  <si>
    <t>Intervall "Requalifikation" (L.I. &amp; funct. test)</t>
  </si>
  <si>
    <t>Weitergabe an den Kunden</t>
  </si>
  <si>
    <t>Forward to customer</t>
  </si>
  <si>
    <t>Nur Nachweis</t>
  </si>
  <si>
    <t>Evidence only</t>
  </si>
  <si>
    <t>Dokumentation</t>
  </si>
  <si>
    <t>Documentation</t>
  </si>
  <si>
    <t>Liegen bei der Requalifikation Abweichungen zu den Spezifikationen vor, ist der Kunde in jedem Fall zu informieren.</t>
  </si>
  <si>
    <t>In case deviations to specifications are discovered during "Requalifikation" (L.I: &amp; funct. test), the customer has to be informed.</t>
  </si>
  <si>
    <t xml:space="preserve">Abstimmung zum PPF-Verfahren </t>
  </si>
  <si>
    <t>PPA Agreement</t>
  </si>
  <si>
    <t>Änd.-Nummer Organisation</t>
  </si>
  <si>
    <t>Change number organization</t>
  </si>
  <si>
    <t>Verantwortliche Person</t>
  </si>
  <si>
    <t>Responsible person</t>
  </si>
  <si>
    <t>Kopfdaten</t>
  </si>
  <si>
    <t>Header</t>
  </si>
  <si>
    <t>6.1 Deckblatt PPF Software</t>
  </si>
  <si>
    <t xml:space="preserve">6.1 Cover sheet for PPA software </t>
  </si>
  <si>
    <t>Auszufüllen von Organisation</t>
  </si>
  <si>
    <t>To be filled out by the organization</t>
  </si>
  <si>
    <t>Erstellungsdatum</t>
  </si>
  <si>
    <t>Report date</t>
  </si>
  <si>
    <t>Sachnummer (Kunde)</t>
  </si>
  <si>
    <t xml:space="preserve">Part number (customer) </t>
  </si>
  <si>
    <t>Stücklistenreferenz (Kunde)</t>
  </si>
  <si>
    <t>Parts list reference (customer)
(optional)</t>
  </si>
  <si>
    <t>Benennung des Kunden</t>
  </si>
  <si>
    <t>Release name (customer)</t>
  </si>
  <si>
    <t>Sachnummer (Organisation)
z. B. FSW-release: 18A-EMS71-ME0850</t>
  </si>
  <si>
    <t>Part number (organization)
e.g. FSW-release: 18A-EMS71-ME0850</t>
  </si>
  <si>
    <t>Beschreibung der Software</t>
  </si>
  <si>
    <t>Description of software</t>
  </si>
  <si>
    <t>Produktspezifischer Kenner/Schlüssel</t>
  </si>
  <si>
    <t>Product-specific identifier/key</t>
  </si>
  <si>
    <t>Prüfsumme</t>
  </si>
  <si>
    <t>Checksum</t>
  </si>
  <si>
    <t>Angaben zu verwendeten Softwaremodulen (Eigen- und Fremdanteile sind aufzuführen)</t>
  </si>
  <si>
    <t>Information about the software modules used (please list in-house and third-party components)
Configuration details</t>
  </si>
  <si>
    <t>Eigenständiges Softwarepaket</t>
  </si>
  <si>
    <t>Independent software package</t>
  </si>
  <si>
    <t>HW-Verwendung</t>
  </si>
  <si>
    <t>Assembled in following HW</t>
  </si>
  <si>
    <t>Betriebssystem</t>
  </si>
  <si>
    <t>Operating system</t>
  </si>
  <si>
    <t>Diagnoseerkennung</t>
  </si>
  <si>
    <t>Diagnosis version</t>
  </si>
  <si>
    <t>ASIL-Einstufung</t>
  </si>
  <si>
    <t>ASIL classification</t>
  </si>
  <si>
    <t>Kompa-tibilität zur Spezifi-kation</t>
  </si>
  <si>
    <t>Compatibility with specification</t>
  </si>
  <si>
    <t>erfüllt</t>
  </si>
  <si>
    <t>Fulfilled</t>
  </si>
  <si>
    <t>nicht erfüllt</t>
  </si>
  <si>
    <t>Not Fulfilled</t>
  </si>
  <si>
    <t>(6.6) FOSS-Freigabe</t>
  </si>
  <si>
    <t>(6.6) FOSS-Approval</t>
  </si>
  <si>
    <t>liegt vor</t>
  </si>
  <si>
    <t>Available</t>
  </si>
  <si>
    <t>liegt nicht vor</t>
  </si>
  <si>
    <t>Not available</t>
  </si>
  <si>
    <t>nicht relevant</t>
  </si>
  <si>
    <t>Not relevant</t>
  </si>
  <si>
    <t>Auslöser</t>
  </si>
  <si>
    <t>Trigger</t>
  </si>
  <si>
    <t>Initiales PPF-Verfahren</t>
  </si>
  <si>
    <t>Initial PPA procedure</t>
  </si>
  <si>
    <t>PPF-Verfahren aufgrund von Änderungen</t>
  </si>
  <si>
    <t>PPA procedure due to changes</t>
  </si>
  <si>
    <t>Anforderung nicht erfüllt</t>
  </si>
  <si>
    <t>Datum der letzten Prozessbewertung</t>
  </si>
  <si>
    <t>Date of last
evaluation</t>
  </si>
  <si>
    <t>Methode zur Prozessbewertung</t>
  </si>
  <si>
    <t>Process evaluation method</t>
  </si>
  <si>
    <t>Ergebnis der Prozessbewertung</t>
  </si>
  <si>
    <t>Process evaluation result</t>
  </si>
  <si>
    <t>Spezifikation und Nachweise</t>
  </si>
  <si>
    <t>Specification and deliverables</t>
  </si>
  <si>
    <t>Details zur Verwendung von Softwaremodulen</t>
  </si>
  <si>
    <t>Details for usage of software modules</t>
  </si>
  <si>
    <t>SW-SNR</t>
  </si>
  <si>
    <t>SW-PNR</t>
  </si>
  <si>
    <t>Customer description</t>
  </si>
  <si>
    <t>Bezeichnung der Organisation</t>
  </si>
  <si>
    <t>Designation of organization</t>
  </si>
  <si>
    <t>Testreport</t>
  </si>
  <si>
    <t>Test report</t>
  </si>
  <si>
    <t>Freigabestatus</t>
  </si>
  <si>
    <t>Approval status</t>
  </si>
  <si>
    <t>Einsatzempfehlung der Organisation</t>
  </si>
  <si>
    <t>Usage recommendation of organization</t>
  </si>
  <si>
    <t>(Von einer autorisierten Person bei der Organisation durch rechtsverbindliche Unterschrift [schriftlich, elektronisch] gegebene Erlaubnis, die Software für den vorgesehenen Einsatzzweck zu benutzen)</t>
  </si>
  <si>
    <t>(To use the software for the intended application by an authorized person with the organization thorough permission granted via legally binding signature (handwritten, electronic))</t>
  </si>
  <si>
    <t>(Von einer autorisierten Person beim Kunden durch rechtsverbindliche Unterschrift [schriftlich, elektronisch] gegebene Erlaubnis, die Software für den vorgesehenen Einsatzzweck zu benutzen)</t>
  </si>
  <si>
    <t>(To use the software for the intended application by an authorized person with the customer company thorough permission granted via legally binding signature (handwritten, electronic))</t>
  </si>
  <si>
    <t>Angaben zur Software</t>
  </si>
  <si>
    <t>Description about Software</t>
  </si>
  <si>
    <t>Product specific identifier/key</t>
  </si>
  <si>
    <t>Parts list reference
(customer)</t>
  </si>
  <si>
    <t>Durchgeführte Prüfungen</t>
  </si>
  <si>
    <t xml:space="preserve"> Tests completed</t>
  </si>
  <si>
    <t>Allgemeine Angaben zur Hardware (Mindestanforderung)</t>
  </si>
  <si>
    <t>General information about hardware (minimum requirement)</t>
  </si>
  <si>
    <t>Prozessor</t>
  </si>
  <si>
    <t>Microcontroller</t>
  </si>
  <si>
    <t>Prozessorfrequenz</t>
  </si>
  <si>
    <t>Microcontroller frequency</t>
  </si>
  <si>
    <t>Quarzfrequenz</t>
  </si>
  <si>
    <t>Quartz frequency</t>
  </si>
  <si>
    <t>Speicherauslastung (Messung)</t>
  </si>
  <si>
    <t>Memory utilization (measurement)</t>
  </si>
  <si>
    <t>Komponente</t>
  </si>
  <si>
    <t>Belegt [kB]</t>
  </si>
  <si>
    <t>Used [kB]</t>
  </si>
  <si>
    <t>Verfügbar [kB]</t>
  </si>
  <si>
    <t>Available [kB]</t>
  </si>
  <si>
    <t>Belegt [%]</t>
  </si>
  <si>
    <t>Used [%]</t>
  </si>
  <si>
    <t>ROM</t>
  </si>
  <si>
    <t>RAM</t>
  </si>
  <si>
    <t>EEPROM</t>
  </si>
  <si>
    <t>Harddisk</t>
  </si>
  <si>
    <t>Harddisc</t>
  </si>
  <si>
    <t>Prozessorlast Initial</t>
  </si>
  <si>
    <t>Processor load Initial</t>
  </si>
  <si>
    <t>Prozessorlast Betrieb</t>
  </si>
  <si>
    <t>Processor load Operation</t>
  </si>
  <si>
    <t>Prozessorlast Peak</t>
  </si>
  <si>
    <t>Processor load Peak</t>
  </si>
  <si>
    <t>Prozessorauslastung</t>
  </si>
  <si>
    <t>Processor utilization</t>
  </si>
  <si>
    <t>Prozessorauslastung (Messung)</t>
  </si>
  <si>
    <t>Processor utilization (measurement)</t>
  </si>
  <si>
    <t>Referenz zur Dokumentation</t>
  </si>
  <si>
    <t>Reference to documentation</t>
  </si>
  <si>
    <t>Stand der Dokumentation</t>
  </si>
  <si>
    <t>Status of documentation</t>
  </si>
  <si>
    <t>Zugrundeliegende Konfiguration/Baseline</t>
  </si>
  <si>
    <t>Aligned configuration / baseline</t>
  </si>
  <si>
    <t>Review und Freigabe letzter Stand</t>
  </si>
  <si>
    <t>Review and approval, last status</t>
  </si>
  <si>
    <t>Funktionstests Softwarepaket</t>
  </si>
  <si>
    <t>Function tests</t>
  </si>
  <si>
    <t>Geprüft nach Testspezifikation</t>
  </si>
  <si>
    <t>Tested according to test specification</t>
  </si>
  <si>
    <t xml:space="preserve">Alle Testsequenzen bestanden? </t>
  </si>
  <si>
    <t>All test sequences passed successfully?</t>
  </si>
  <si>
    <t xml:space="preserve">Alle Regressionstest bestanden? </t>
  </si>
  <si>
    <t>All regression tests passed successfully?</t>
  </si>
  <si>
    <t>Liste nicht bestandener Tests und Risikobewertung</t>
  </si>
  <si>
    <t>List of tests not passed and risk assessment</t>
  </si>
  <si>
    <t>Nachweis der Wirksamkeit der durchgeführten Maßnahmen</t>
  </si>
  <si>
    <t>Verification of effectiveness of implemented measures</t>
  </si>
  <si>
    <t>Welche Sonderfreigaben liegen vor?</t>
  </si>
  <si>
    <t>Which special approvals have been granted?</t>
  </si>
  <si>
    <t>Nachweise zur Freigabe können jederzeit durch den Kunden eingesehen werden.</t>
  </si>
  <si>
    <t>Deliverables can be inspected by the customer at any time.</t>
  </si>
  <si>
    <t>Besondere Archivierungspflicht</t>
  </si>
  <si>
    <t>Special archieving requirements</t>
  </si>
  <si>
    <t>Unvollständig befüllt</t>
  </si>
  <si>
    <t>Not completely filled</t>
  </si>
  <si>
    <t>Anzahl der Nester</t>
  </si>
  <si>
    <t>number of cavity</t>
  </si>
  <si>
    <t>Nach der Freigabe dieses EMPB darf weder der Prozess, Maschine, Produktionsstandort, Material, Lieferant, Messmittel geändert werden.
Alle Auflagen müssen vor einer Lieferung erfüllt sein.</t>
  </si>
  <si>
    <t>Process, machine, production site, material, supplier, measuring devices are not allowed to be modified after release of this PPAP. All conditions must be fulfilled before a delivery.</t>
  </si>
  <si>
    <t>Optionales Template: Die Inhalte können auch in geeigneter Form auf andere Art nachgewiesen werden, die spezifischen Inhalte sind zwischen Organisation und Kunde abzustimmen</t>
  </si>
  <si>
    <t>Optional template: The content can also be proven in a suitable form in another way, the specific content must be agreed between the organization and the customer</t>
  </si>
  <si>
    <t>Sprachauswahl</t>
  </si>
  <si>
    <t>Hardwarebemusterung erforderlich</t>
  </si>
  <si>
    <t>Softwarebemusterung erforderlich</t>
  </si>
  <si>
    <t>Auswahl erfolgt</t>
  </si>
  <si>
    <t>0.1</t>
  </si>
  <si>
    <t>X</t>
  </si>
  <si>
    <t>=</t>
  </si>
  <si>
    <t>0.2</t>
  </si>
  <si>
    <t xml:space="preserve">1. </t>
  </si>
  <si>
    <t>1.1</t>
  </si>
  <si>
    <t>1.2</t>
  </si>
  <si>
    <t>1.3</t>
  </si>
  <si>
    <t>1.4</t>
  </si>
  <si>
    <t>1.5</t>
  </si>
  <si>
    <t xml:space="preserve">2. </t>
  </si>
  <si>
    <t>2.1</t>
  </si>
  <si>
    <t>2.2</t>
  </si>
  <si>
    <t>2.3</t>
  </si>
  <si>
    <t xml:space="preserve">3. </t>
  </si>
  <si>
    <t>3.1</t>
  </si>
  <si>
    <t>3.1.1</t>
  </si>
  <si>
    <t>3.1.2</t>
  </si>
  <si>
    <t>3.1.3</t>
  </si>
  <si>
    <t>3.1.4</t>
  </si>
  <si>
    <t>3.1.5</t>
  </si>
  <si>
    <t>3.1.6</t>
  </si>
  <si>
    <t>3.1.7</t>
  </si>
  <si>
    <t>3.2</t>
  </si>
  <si>
    <t>3.2.1</t>
  </si>
  <si>
    <t>3.2.2</t>
  </si>
  <si>
    <t>3.2.3</t>
  </si>
  <si>
    <t>3.2.4</t>
  </si>
  <si>
    <t>3.2.5</t>
  </si>
  <si>
    <t>3.2.6</t>
  </si>
  <si>
    <t>3.2.7</t>
  </si>
  <si>
    <t>3.2.8</t>
  </si>
  <si>
    <t>3.2.9</t>
  </si>
  <si>
    <t>3.2.10</t>
  </si>
  <si>
    <t>3.3</t>
  </si>
  <si>
    <t>3.4</t>
  </si>
  <si>
    <t>3.5</t>
  </si>
  <si>
    <t>3.6</t>
  </si>
  <si>
    <t>3.7</t>
  </si>
  <si>
    <t>3.8</t>
  </si>
  <si>
    <t>3.8.1</t>
  </si>
  <si>
    <t>3.8.2</t>
  </si>
  <si>
    <t>3.9</t>
  </si>
  <si>
    <t>3.10</t>
  </si>
  <si>
    <t>3.11</t>
  </si>
  <si>
    <t>3.12</t>
  </si>
  <si>
    <t>3.13</t>
  </si>
  <si>
    <t xml:space="preserve">4. </t>
  </si>
  <si>
    <t>4.1</t>
  </si>
  <si>
    <t>4.2</t>
  </si>
  <si>
    <t>4.3</t>
  </si>
  <si>
    <t>4.4</t>
  </si>
  <si>
    <t>4.5</t>
  </si>
  <si>
    <t>4.6</t>
  </si>
  <si>
    <t xml:space="preserve">5. 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</si>
  <si>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</si>
  <si>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</si>
  <si>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</si>
  <si>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</si>
  <si>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</si>
  <si>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</si>
  <si>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</si>
  <si>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</si>
  <si>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</si>
  <si>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 xml:space="preserve">6. </t>
  </si>
  <si>
    <t>6.1</t>
  </si>
  <si>
    <t>6.2</t>
  </si>
  <si>
    <t>6.3</t>
  </si>
  <si>
    <t>6.4</t>
  </si>
  <si>
    <t>6.5</t>
  </si>
  <si>
    <t>6.6</t>
  </si>
  <si>
    <t>6.7</t>
  </si>
  <si>
    <t>6.8</t>
  </si>
  <si>
    <t>6.9</t>
  </si>
  <si>
    <t>6.10</t>
  </si>
  <si>
    <t>6.11</t>
  </si>
  <si>
    <t>Kategorie gefordert</t>
  </si>
  <si>
    <t>rückgemeldet</t>
  </si>
  <si>
    <t>0: gefordert und rückgemeldet: 
-1: gefordert nicht rückgemeldet</t>
  </si>
  <si>
    <t>i.O.</t>
  </si>
  <si>
    <t>Nicht vollständig befüllt</t>
  </si>
  <si>
    <t>Vollständig und i.O.</t>
  </si>
  <si>
    <t>Nicht i.O.</t>
  </si>
  <si>
    <t>Erforderlich</t>
  </si>
  <si>
    <t>i.O</t>
  </si>
  <si>
    <t>n.i.O.</t>
  </si>
  <si>
    <t>unvollständig</t>
  </si>
  <si>
    <t xml:space="preserve"> </t>
  </si>
  <si>
    <t>grün</t>
  </si>
  <si>
    <t>gelb</t>
  </si>
  <si>
    <t>rot</t>
  </si>
  <si>
    <t>NA</t>
  </si>
  <si>
    <t>(1)</t>
  </si>
  <si>
    <t>(2)</t>
  </si>
  <si>
    <t>(3)</t>
  </si>
  <si>
    <t>(4)</t>
  </si>
  <si>
    <t>(5)</t>
  </si>
  <si>
    <t>Optionales Template: Die Inhalte können auch in geeigneter Form auf andere Art nachgewiesen werden, 
die spezifischen Inhalte sind zwischen Organisation und Kunde abzustimmen</t>
  </si>
  <si>
    <t>1.</t>
  </si>
  <si>
    <t>2.</t>
  </si>
  <si>
    <t>3.</t>
  </si>
  <si>
    <t>F14-5-18 / F14-5-18e Index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</si>
</sst>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6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sz val="11"/>
      <color theme="0"/>
      <name val="Arial"/>
      <family val="2"/>
    </font>
    <font>
      <b/>
      <sz val="16"/>
      <color theme="1"/>
      <name val="Arial"/>
      <family val="2"/>
    </font>
    <font>
      <b/>
      <sz val="10"/>
      <color theme="1"/>
      <name val="Arial"/>
      <family val="2"/>
    </font>
    <font>
      <sz val="1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8"/>
      <color theme="1"/>
      <name val="Arial"/>
      <family val="2"/>
    </font>
    <font>
      <b/>
      <sz val="10"/>
      <color rgb="FFFF0000"/>
      <name val="Arial"/>
      <family val="2"/>
    </font>
    <font>
      <b/>
      <sz val="7"/>
      <color rgb="FFFF0000"/>
      <name val="Arial"/>
      <family val="2"/>
    </font>
    <font>
      <b/>
      <sz val="8"/>
      <color theme="1"/>
      <name val="Arial"/>
      <family val="2"/>
    </font>
    <font>
      <sz val="10"/>
      <color theme="1"/>
      <name val="Tahoma"/>
      <family val="2"/>
    </font>
    <font>
      <sz val="7.5"/>
      <color theme="1"/>
      <name val="Arial"/>
      <family val="2"/>
    </font>
    <font>
      <sz val="6"/>
      <color theme="1"/>
      <name val="Arial"/>
      <family val="2"/>
    </font>
    <font>
      <sz val="8"/>
      <color rgb="FFFF0000"/>
      <name val="Arial"/>
      <family val="2"/>
    </font>
    <font>
      <sz val="5"/>
      <color theme="1"/>
      <name val="Arial"/>
      <family val="2"/>
    </font>
    <font>
      <sz val="8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9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7.5"/>
      <name val="Arial"/>
      <family val="2"/>
    </font>
    <font>
      <b/>
      <sz val="10"/>
      <name val="Arial"/>
      <family val="2"/>
    </font>
    <font>
      <b/>
      <sz val="8"/>
      <color indexed="81"/>
      <name val="Tahoma"/>
      <family val="2"/>
    </font>
    <font>
      <sz val="7"/>
      <color theme="1"/>
      <name val="Arial"/>
      <family val="2"/>
    </font>
    <font>
      <sz val="12"/>
      <color theme="1"/>
      <name val="Arial"/>
      <family val="2"/>
    </font>
    <font>
      <sz val="9"/>
      <color theme="1"/>
      <name val="Arial"/>
      <family val="2"/>
    </font>
    <font>
      <b/>
      <sz val="7"/>
      <color theme="1"/>
      <name val="Arial"/>
      <family val="2"/>
    </font>
    <font>
      <b/>
      <sz val="9"/>
      <color indexed="81"/>
      <name val="Segoe UI"/>
      <family val="2"/>
    </font>
    <font>
      <sz val="9"/>
      <color indexed="81"/>
      <name val="Segoe UI"/>
      <family val="2"/>
    </font>
    <font>
      <b/>
      <sz val="11"/>
      <color rgb="FFFF0000"/>
      <name val="Arial"/>
      <family val="2"/>
    </font>
    <font>
      <b/>
      <sz val="7.5"/>
      <color theme="1"/>
      <name val="Arial"/>
      <family val="2"/>
    </font>
    <font>
      <b/>
      <sz val="5"/>
      <color theme="1"/>
      <name val="Arial"/>
      <family val="2"/>
    </font>
    <font>
      <b/>
      <sz val="6"/>
      <color theme="1"/>
      <name val="Arial"/>
      <family val="2"/>
    </font>
    <font>
      <sz val="16"/>
      <color rgb="FFFF0000"/>
      <name val="Arial"/>
      <family val="2"/>
    </font>
    <font>
      <sz val="7.5"/>
      <color rgb="FFFF0000"/>
      <name val="Arial"/>
      <family val="2"/>
    </font>
    <font>
      <sz val="8"/>
      <color theme="5" tint="-0.249977111117893"/>
      <name val="Arial"/>
      <family val="2"/>
    </font>
    <font>
      <b/>
      <sz val="8"/>
      <color rgb="FFFF0000"/>
      <name val="Arial"/>
      <family val="2"/>
    </font>
    <font>
      <u/>
      <sz val="11"/>
      <color theme="10"/>
      <name val="Arial"/>
      <family val="2"/>
    </font>
    <font>
      <b/>
      <sz val="7"/>
      <name val="Arial"/>
      <family val="2"/>
    </font>
    <font>
      <u/>
      <sz val="8"/>
      <name val="Arial"/>
      <family val="2"/>
    </font>
    <font>
      <b/>
      <sz val="6"/>
      <name val="Arial"/>
      <family val="2"/>
    </font>
    <font>
      <sz val="9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</fills>
  <borders count="37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dashed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dashed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 style="dashed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dashed">
        <color auto="1"/>
      </bottom>
      <diagonal/>
    </border>
    <border>
      <left style="thick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 style="medium">
        <color auto="1"/>
      </right>
      <top style="dashed">
        <color auto="1"/>
      </top>
      <bottom style="dashed">
        <color auto="1"/>
      </bottom>
      <diagonal/>
    </border>
    <border>
      <left style="medium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 style="thin">
        <color indexed="64"/>
      </left>
      <right style="thick">
        <color auto="1"/>
      </right>
      <top style="dashed">
        <color indexed="64"/>
      </top>
      <bottom style="dashed">
        <color indexed="64"/>
      </bottom>
      <diagonal/>
    </border>
    <border>
      <left style="thick">
        <color indexed="64"/>
      </left>
      <right style="thin">
        <color indexed="64"/>
      </right>
      <top style="dashed">
        <color indexed="64"/>
      </top>
      <bottom style="thick">
        <color auto="1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ck">
        <color auto="1"/>
      </bottom>
      <diagonal/>
    </border>
    <border>
      <left style="thin">
        <color auto="1"/>
      </left>
      <right style="medium">
        <color auto="1"/>
      </right>
      <top style="dashed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dashed">
        <color auto="1"/>
      </top>
      <bottom style="thick">
        <color auto="1"/>
      </bottom>
      <diagonal/>
    </border>
    <border>
      <left style="thin">
        <color indexed="64"/>
      </left>
      <right style="thick">
        <color auto="1"/>
      </right>
      <top style="dashed">
        <color indexed="64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medium">
        <color auto="1"/>
      </right>
      <top style="thick">
        <color auto="1"/>
      </top>
      <bottom/>
      <diagonal/>
    </border>
    <border>
      <left style="medium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n">
        <color indexed="64"/>
      </right>
      <top style="thick">
        <color auto="1"/>
      </top>
      <bottom style="thin">
        <color indexed="64"/>
      </bottom>
      <diagonal/>
    </border>
    <border>
      <left style="thin">
        <color indexed="64"/>
      </left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 style="thin">
        <color auto="1"/>
      </top>
      <bottom style="dashed">
        <color auto="1"/>
      </bottom>
      <diagonal/>
    </border>
    <border>
      <left/>
      <right style="thin">
        <color indexed="64"/>
      </right>
      <top style="thin">
        <color indexed="64"/>
      </top>
      <bottom style="dashed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 style="thin">
        <color auto="1"/>
      </right>
      <top style="dashed">
        <color auto="1"/>
      </top>
      <bottom style="dashed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medium">
        <color auto="1"/>
      </right>
      <top/>
      <bottom style="thick">
        <color auto="1"/>
      </bottom>
      <diagonal/>
    </border>
    <border>
      <left style="thin">
        <color indexed="64"/>
      </left>
      <right style="thin">
        <color indexed="64"/>
      </right>
      <top style="dashed">
        <color auto="1"/>
      </top>
      <bottom/>
      <diagonal/>
    </border>
    <border>
      <left style="thin">
        <color auto="1"/>
      </left>
      <right style="medium">
        <color auto="1"/>
      </right>
      <top style="dashed">
        <color auto="1"/>
      </top>
      <bottom/>
      <diagonal/>
    </border>
    <border>
      <left style="medium">
        <color auto="1"/>
      </left>
      <right style="thin">
        <color auto="1"/>
      </right>
      <top style="dashed">
        <color auto="1"/>
      </top>
      <bottom/>
      <diagonal/>
    </border>
    <border>
      <left style="thin">
        <color indexed="64"/>
      </left>
      <right style="thick">
        <color auto="1"/>
      </right>
      <top style="dashed">
        <color indexed="64"/>
      </top>
      <bottom/>
      <diagonal/>
    </border>
    <border>
      <left/>
      <right style="medium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 style="thin">
        <color indexed="64"/>
      </left>
      <right/>
      <top style="thick">
        <color auto="1"/>
      </top>
      <bottom style="medium">
        <color indexed="64"/>
      </bottom>
      <diagonal/>
    </border>
    <border>
      <left/>
      <right/>
      <top style="thick">
        <color auto="1"/>
      </top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dashed">
        <color auto="1"/>
      </bottom>
      <diagonal/>
    </border>
    <border>
      <left/>
      <right/>
      <top/>
      <bottom style="dashed">
        <color auto="1"/>
      </bottom>
      <diagonal/>
    </border>
    <border>
      <left/>
      <right style="thin">
        <color auto="1"/>
      </right>
      <top/>
      <bottom style="dashed">
        <color auto="1"/>
      </bottom>
      <diagonal/>
    </border>
    <border>
      <left/>
      <right style="medium">
        <color auto="1"/>
      </right>
      <top/>
      <bottom style="dashed">
        <color auto="1"/>
      </bottom>
      <diagonal/>
    </border>
    <border>
      <left style="medium">
        <color auto="1"/>
      </left>
      <right/>
      <top/>
      <bottom style="dashed">
        <color auto="1"/>
      </bottom>
      <diagonal/>
    </border>
    <border>
      <left/>
      <right style="thick">
        <color auto="1"/>
      </right>
      <top/>
      <bottom style="dashed">
        <color auto="1"/>
      </bottom>
      <diagonal/>
    </border>
    <border>
      <left style="thin">
        <color auto="1"/>
      </left>
      <right/>
      <top style="dashed">
        <color auto="1"/>
      </top>
      <bottom style="dashed">
        <color auto="1"/>
      </bottom>
      <diagonal/>
    </border>
    <border>
      <left/>
      <right style="medium">
        <color auto="1"/>
      </right>
      <top style="dashed">
        <color auto="1"/>
      </top>
      <bottom style="dashed">
        <color auto="1"/>
      </bottom>
      <diagonal/>
    </border>
    <border>
      <left style="medium">
        <color auto="1"/>
      </left>
      <right/>
      <top style="dashed">
        <color auto="1"/>
      </top>
      <bottom style="dashed">
        <color auto="1"/>
      </bottom>
      <diagonal/>
    </border>
    <border>
      <left/>
      <right style="thick">
        <color auto="1"/>
      </right>
      <top style="dashed">
        <color auto="1"/>
      </top>
      <bottom style="dashed">
        <color auto="1"/>
      </bottom>
      <diagonal/>
    </border>
    <border>
      <left/>
      <right style="thin">
        <color auto="1"/>
      </right>
      <top/>
      <bottom style="thick">
        <color auto="1"/>
      </bottom>
      <diagonal/>
    </border>
    <border>
      <left style="thin">
        <color indexed="64"/>
      </left>
      <right/>
      <top style="dashed">
        <color auto="1"/>
      </top>
      <bottom style="thick">
        <color auto="1"/>
      </bottom>
      <diagonal/>
    </border>
    <border>
      <left/>
      <right/>
      <top style="dashed">
        <color auto="1"/>
      </top>
      <bottom style="thick">
        <color auto="1"/>
      </bottom>
      <diagonal/>
    </border>
    <border>
      <left/>
      <right style="thin">
        <color auto="1"/>
      </right>
      <top style="dashed">
        <color auto="1"/>
      </top>
      <bottom style="thick">
        <color auto="1"/>
      </bottom>
      <diagonal/>
    </border>
    <border>
      <left/>
      <right style="medium">
        <color auto="1"/>
      </right>
      <top style="dashed">
        <color auto="1"/>
      </top>
      <bottom style="thick">
        <color auto="1"/>
      </bottom>
      <diagonal/>
    </border>
    <border>
      <left style="medium">
        <color auto="1"/>
      </left>
      <right/>
      <top style="dashed">
        <color auto="1"/>
      </top>
      <bottom style="thick">
        <color auto="1"/>
      </bottom>
      <diagonal/>
    </border>
    <border>
      <left/>
      <right style="thick">
        <color auto="1"/>
      </right>
      <top style="dashed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medium">
        <color auto="1"/>
      </bottom>
      <diagonal/>
    </border>
    <border>
      <left/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/>
      <bottom style="medium">
        <color indexed="64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dashed">
        <color auto="1"/>
      </right>
      <top style="thin">
        <color auto="1"/>
      </top>
      <bottom style="thick">
        <color auto="1"/>
      </bottom>
      <diagonal/>
    </border>
    <border>
      <left style="dashed">
        <color auto="1"/>
      </left>
      <right style="dashed">
        <color auto="1"/>
      </right>
      <top style="thin">
        <color auto="1"/>
      </top>
      <bottom style="thick">
        <color auto="1"/>
      </bottom>
      <diagonal/>
    </border>
    <border>
      <left style="dashed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/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auto="1"/>
      </left>
      <right/>
      <top/>
      <bottom style="medium">
        <color indexed="64"/>
      </bottom>
      <diagonal/>
    </border>
    <border>
      <left style="thick">
        <color auto="1"/>
      </left>
      <right/>
      <top style="dashed">
        <color auto="1"/>
      </top>
      <bottom style="dashed">
        <color auto="1"/>
      </bottom>
      <diagonal/>
    </border>
    <border>
      <left style="medium">
        <color auto="1"/>
      </left>
      <right/>
      <top style="medium">
        <color auto="1"/>
      </top>
      <bottom style="thick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/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ck">
        <color auto="1"/>
      </bottom>
      <diagonal/>
    </border>
    <border>
      <left/>
      <right style="medium">
        <color auto="1"/>
      </right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/>
      <top style="thick">
        <color auto="1"/>
      </top>
      <bottom style="medium">
        <color auto="1"/>
      </bottom>
      <diagonal/>
    </border>
    <border>
      <left style="thick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/>
      <diagonal/>
    </border>
    <border>
      <left style="medium">
        <color auto="1"/>
      </left>
      <right style="medium">
        <color auto="1"/>
      </right>
      <top style="thick">
        <color auto="1"/>
      </top>
      <bottom/>
      <diagonal/>
    </border>
    <border>
      <left style="medium">
        <color auto="1"/>
      </left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 style="thin">
        <color auto="1"/>
      </left>
      <right/>
      <top style="thick">
        <color auto="1"/>
      </top>
      <bottom/>
      <diagonal/>
    </border>
    <border>
      <left style="medium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medium">
        <color auto="1"/>
      </right>
      <top/>
      <bottom style="thick">
        <color auto="1"/>
      </bottom>
      <diagonal/>
    </border>
    <border>
      <left style="medium">
        <color auto="1"/>
      </left>
      <right style="medium">
        <color auto="1"/>
      </right>
      <top/>
      <bottom style="thick">
        <color auto="1"/>
      </bottom>
      <diagonal/>
    </border>
    <border>
      <left style="medium">
        <color auto="1"/>
      </left>
      <right/>
      <top/>
      <bottom style="thick">
        <color auto="1"/>
      </bottom>
      <diagonal/>
    </border>
    <border>
      <left style="thin">
        <color auto="1"/>
      </left>
      <right/>
      <top/>
      <bottom style="thick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/>
      <bottom style="thick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/>
      <right style="medium">
        <color auto="1"/>
      </right>
      <top style="thick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/>
      <right style="medium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auto="1"/>
      </left>
      <right style="medium">
        <color auto="1"/>
      </right>
      <top style="thin">
        <color auto="1"/>
      </top>
      <bottom style="dashed">
        <color auto="1"/>
      </bottom>
      <diagonal/>
    </border>
    <border>
      <left/>
      <right style="medium">
        <color auto="1"/>
      </right>
      <top style="thin">
        <color auto="1"/>
      </top>
      <bottom style="dashed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dashed">
        <color auto="1"/>
      </bottom>
      <diagonal/>
    </border>
    <border>
      <left style="medium">
        <color auto="1"/>
      </left>
      <right/>
      <top style="thin">
        <color auto="1"/>
      </top>
      <bottom style="dashed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ck">
        <color auto="1"/>
      </left>
      <right style="medium">
        <color auto="1"/>
      </right>
      <top style="dashed">
        <color auto="1"/>
      </top>
      <bottom style="dashed">
        <color auto="1"/>
      </bottom>
      <diagonal/>
    </border>
    <border>
      <left style="medium">
        <color auto="1"/>
      </left>
      <right style="medium">
        <color auto="1"/>
      </right>
      <top style="dashed">
        <color auto="1"/>
      </top>
      <bottom style="dashed">
        <color auto="1"/>
      </bottom>
      <diagonal/>
    </border>
    <border>
      <left style="thick">
        <color auto="1"/>
      </left>
      <right/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auto="1"/>
      </right>
      <top style="dashed">
        <color auto="1"/>
      </top>
      <bottom/>
      <diagonal/>
    </border>
    <border>
      <left style="medium">
        <color auto="1"/>
      </left>
      <right/>
      <top style="dashed">
        <color auto="1"/>
      </top>
      <bottom/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dashed">
        <color auto="1"/>
      </top>
      <bottom style="thin">
        <color auto="1"/>
      </bottom>
      <diagonal/>
    </border>
    <border>
      <left/>
      <right/>
      <top style="dashed">
        <color auto="1"/>
      </top>
      <bottom style="thin">
        <color auto="1"/>
      </bottom>
      <diagonal/>
    </border>
    <border>
      <left/>
      <right style="medium">
        <color auto="1"/>
      </right>
      <top style="dashed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ashed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ashed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ashed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dashed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ck">
        <color auto="1"/>
      </left>
      <right style="dashed">
        <color auto="1"/>
      </right>
      <top style="medium">
        <color auto="1"/>
      </top>
      <bottom style="dashed">
        <color auto="1"/>
      </bottom>
      <diagonal/>
    </border>
    <border>
      <left/>
      <right style="dashed">
        <color auto="1"/>
      </right>
      <top style="medium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medium">
        <color auto="1"/>
      </top>
      <bottom style="dashed">
        <color auto="1"/>
      </bottom>
      <diagonal/>
    </border>
    <border>
      <left style="dashed">
        <color auto="1"/>
      </left>
      <right style="thin">
        <color auto="1"/>
      </right>
      <top style="medium">
        <color auto="1"/>
      </top>
      <bottom style="dashed">
        <color auto="1"/>
      </bottom>
      <diagonal/>
    </border>
    <border>
      <left style="thin">
        <color auto="1"/>
      </left>
      <right/>
      <top style="medium">
        <color auto="1"/>
      </top>
      <bottom style="dashed">
        <color auto="1"/>
      </bottom>
      <diagonal/>
    </border>
    <border>
      <left/>
      <right/>
      <top style="medium">
        <color auto="1"/>
      </top>
      <bottom style="dashed">
        <color auto="1"/>
      </bottom>
      <diagonal/>
    </border>
    <border>
      <left/>
      <right style="medium">
        <color auto="1"/>
      </right>
      <top style="medium">
        <color auto="1"/>
      </top>
      <bottom style="dashed">
        <color auto="1"/>
      </bottom>
      <diagonal/>
    </border>
    <border>
      <left style="medium">
        <color auto="1"/>
      </left>
      <right/>
      <top style="medium">
        <color auto="1"/>
      </top>
      <bottom style="dashed">
        <color auto="1"/>
      </bottom>
      <diagonal/>
    </border>
    <border>
      <left/>
      <right style="thin">
        <color auto="1"/>
      </right>
      <top style="medium">
        <color auto="1"/>
      </top>
      <bottom style="dashed">
        <color auto="1"/>
      </bottom>
      <diagonal/>
    </border>
    <border>
      <left/>
      <right style="thick">
        <color auto="1"/>
      </right>
      <top style="medium">
        <color auto="1"/>
      </top>
      <bottom/>
      <diagonal/>
    </border>
    <border>
      <left style="thick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/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 style="dashed">
        <color auto="1"/>
      </right>
      <top style="dashed">
        <color auto="1"/>
      </top>
      <bottom style="thick">
        <color auto="1"/>
      </bottom>
      <diagonal/>
    </border>
    <border>
      <left/>
      <right style="dashed">
        <color auto="1"/>
      </right>
      <top style="dashed">
        <color auto="1"/>
      </top>
      <bottom style="thick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thick">
        <color auto="1"/>
      </bottom>
      <diagonal/>
    </border>
    <border>
      <left style="dashed">
        <color auto="1"/>
      </left>
      <right style="thin">
        <color auto="1"/>
      </right>
      <top style="dashed">
        <color auto="1"/>
      </top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dashed">
        <color auto="1"/>
      </bottom>
      <diagonal/>
    </border>
    <border>
      <left/>
      <right/>
      <top style="thick">
        <color auto="1"/>
      </top>
      <bottom style="dashed">
        <color auto="1"/>
      </bottom>
      <diagonal/>
    </border>
    <border>
      <left/>
      <right style="thin">
        <color auto="1"/>
      </right>
      <top style="thick">
        <color auto="1"/>
      </top>
      <bottom style="dashed">
        <color auto="1"/>
      </bottom>
      <diagonal/>
    </border>
    <border>
      <left style="thin">
        <color auto="1"/>
      </left>
      <right/>
      <top style="thick">
        <color auto="1"/>
      </top>
      <bottom style="dashed">
        <color auto="1"/>
      </bottom>
      <diagonal/>
    </border>
    <border>
      <left/>
      <right style="thick">
        <color auto="1"/>
      </right>
      <top style="thick">
        <color auto="1"/>
      </top>
      <bottom style="dashed">
        <color auto="1"/>
      </bottom>
      <diagonal/>
    </border>
    <border>
      <left style="thick">
        <color auto="1"/>
      </left>
      <right style="dashed">
        <color auto="1"/>
      </right>
      <top style="thick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thick">
        <color auto="1"/>
      </top>
      <bottom style="dashed">
        <color auto="1"/>
      </bottom>
      <diagonal/>
    </border>
    <border>
      <left style="dashed">
        <color auto="1"/>
      </left>
      <right style="thin">
        <color auto="1"/>
      </right>
      <top style="thick">
        <color auto="1"/>
      </top>
      <bottom style="dashed">
        <color auto="1"/>
      </bottom>
      <diagonal/>
    </border>
    <border>
      <left style="dashed">
        <color auto="1"/>
      </left>
      <right style="thick">
        <color auto="1"/>
      </right>
      <top style="dashed">
        <color auto="1"/>
      </top>
      <bottom style="dashed">
        <color auto="1"/>
      </bottom>
      <diagonal/>
    </border>
    <border>
      <left style="thick">
        <color auto="1"/>
      </left>
      <right/>
      <top style="dashed">
        <color auto="1"/>
      </top>
      <bottom style="medium">
        <color auto="1"/>
      </bottom>
      <diagonal/>
    </border>
    <border>
      <left/>
      <right/>
      <top style="dashed">
        <color auto="1"/>
      </top>
      <bottom style="medium">
        <color auto="1"/>
      </bottom>
      <diagonal/>
    </border>
    <border>
      <left/>
      <right style="thin">
        <color auto="1"/>
      </right>
      <top style="dashed">
        <color auto="1"/>
      </top>
      <bottom style="medium">
        <color auto="1"/>
      </bottom>
      <diagonal/>
    </border>
    <border>
      <left style="thick">
        <color auto="1"/>
      </left>
      <right style="dashed">
        <color auto="1"/>
      </right>
      <top style="dashed">
        <color auto="1"/>
      </top>
      <bottom/>
      <diagonal/>
    </border>
    <border>
      <left style="dashed">
        <color auto="1"/>
      </left>
      <right style="dashed">
        <color auto="1"/>
      </right>
      <top style="dashed">
        <color auto="1"/>
      </top>
      <bottom/>
      <diagonal/>
    </border>
    <border>
      <left style="dashed">
        <color auto="1"/>
      </left>
      <right style="thin">
        <color auto="1"/>
      </right>
      <top style="dashed">
        <color auto="1"/>
      </top>
      <bottom/>
      <diagonal/>
    </border>
    <border>
      <left style="thin">
        <color auto="1"/>
      </left>
      <right/>
      <top style="dashed">
        <color auto="1"/>
      </top>
      <bottom/>
      <diagonal/>
    </border>
    <border>
      <left/>
      <right style="thick">
        <color auto="1"/>
      </right>
      <top style="dashed">
        <color auto="1"/>
      </top>
      <bottom/>
      <diagonal/>
    </border>
    <border>
      <left/>
      <right style="thin">
        <color auto="1"/>
      </right>
      <top style="dashed">
        <color auto="1"/>
      </top>
      <bottom/>
      <diagonal/>
    </border>
    <border>
      <left/>
      <right style="dashed">
        <color auto="1"/>
      </right>
      <top style="dashed">
        <color auto="1"/>
      </top>
      <bottom/>
      <diagonal/>
    </border>
    <border>
      <left style="dashed">
        <color auto="1"/>
      </left>
      <right style="thick">
        <color auto="1"/>
      </right>
      <top style="dashed">
        <color auto="1"/>
      </top>
      <bottom/>
      <diagonal/>
    </border>
    <border>
      <left style="thick">
        <color auto="1"/>
      </left>
      <right/>
      <top style="medium">
        <color auto="1"/>
      </top>
      <bottom style="dashed">
        <color auto="1"/>
      </bottom>
      <diagonal/>
    </border>
    <border>
      <left style="thin">
        <color auto="1"/>
      </left>
      <right style="dashed">
        <color auto="1"/>
      </right>
      <top style="medium">
        <color auto="1"/>
      </top>
      <bottom style="dashed">
        <color auto="1"/>
      </bottom>
      <diagonal/>
    </border>
    <border>
      <left style="dashed">
        <color auto="1"/>
      </left>
      <right style="thick">
        <color auto="1"/>
      </right>
      <top style="medium">
        <color auto="1"/>
      </top>
      <bottom style="dashed">
        <color auto="1"/>
      </bottom>
      <diagonal/>
    </border>
    <border>
      <left style="thick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ck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dashed">
        <color auto="1"/>
      </right>
      <top style="thin">
        <color auto="1"/>
      </top>
      <bottom style="thin">
        <color auto="1"/>
      </bottom>
      <diagonal/>
    </border>
    <border>
      <left style="dashed">
        <color auto="1"/>
      </left>
      <right style="dashed">
        <color auto="1"/>
      </right>
      <top style="thin">
        <color auto="1"/>
      </top>
      <bottom style="thin">
        <color auto="1"/>
      </bottom>
      <diagonal/>
    </border>
    <border>
      <left style="dash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dashed">
        <color auto="1"/>
      </right>
      <top style="thin">
        <color auto="1"/>
      </top>
      <bottom style="thin">
        <color auto="1"/>
      </bottom>
      <diagonal/>
    </border>
    <border>
      <left style="dashed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dashed">
        <color auto="1"/>
      </right>
      <top style="dashed">
        <color auto="1"/>
      </top>
      <bottom style="medium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medium">
        <color auto="1"/>
      </bottom>
      <diagonal/>
    </border>
    <border>
      <left style="dashed">
        <color auto="1"/>
      </left>
      <right style="thin">
        <color auto="1"/>
      </right>
      <top style="dashed">
        <color auto="1"/>
      </top>
      <bottom style="medium">
        <color auto="1"/>
      </bottom>
      <diagonal/>
    </border>
    <border>
      <left/>
      <right style="dashed">
        <color auto="1"/>
      </right>
      <top style="dashed">
        <color auto="1"/>
      </top>
      <bottom style="medium">
        <color auto="1"/>
      </bottom>
      <diagonal/>
    </border>
    <border>
      <left style="dashed">
        <color auto="1"/>
      </left>
      <right style="thick">
        <color auto="1"/>
      </right>
      <top style="dashed">
        <color auto="1"/>
      </top>
      <bottom style="medium">
        <color auto="1"/>
      </bottom>
      <diagonal/>
    </border>
    <border>
      <left style="thick">
        <color auto="1"/>
      </left>
      <right/>
      <top style="dashed">
        <color auto="1"/>
      </top>
      <bottom style="thick">
        <color auto="1"/>
      </bottom>
      <diagonal/>
    </border>
    <border>
      <left style="thick">
        <color auto="1"/>
      </left>
      <right style="dashed">
        <color auto="1"/>
      </right>
      <top/>
      <bottom style="thick">
        <color auto="1"/>
      </bottom>
      <diagonal/>
    </border>
    <border>
      <left style="dashed">
        <color auto="1"/>
      </left>
      <right style="dashed">
        <color auto="1"/>
      </right>
      <top/>
      <bottom style="thick">
        <color auto="1"/>
      </bottom>
      <diagonal/>
    </border>
    <border>
      <left style="dashed">
        <color auto="1"/>
      </left>
      <right style="thin">
        <color auto="1"/>
      </right>
      <top/>
      <bottom style="thick">
        <color auto="1"/>
      </bottom>
      <diagonal/>
    </border>
    <border>
      <left style="dashed">
        <color auto="1"/>
      </left>
      <right style="thick">
        <color auto="1"/>
      </right>
      <top style="dashed">
        <color auto="1"/>
      </top>
      <bottom style="thick">
        <color auto="1"/>
      </bottom>
      <diagonal/>
    </border>
    <border>
      <left style="thick">
        <color auto="1"/>
      </left>
      <right style="dashed">
        <color auto="1"/>
      </right>
      <top style="thin">
        <color auto="1"/>
      </top>
      <bottom style="thick">
        <color auto="1"/>
      </bottom>
      <diagonal/>
    </border>
    <border>
      <left style="dashed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/>
      <right style="dashed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/>
      <diagonal/>
    </border>
    <border>
      <left style="thick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dashed">
        <color auto="1"/>
      </top>
      <bottom style="medium">
        <color auto="1"/>
      </bottom>
      <diagonal/>
    </border>
    <border>
      <left/>
      <right style="thick">
        <color auto="1"/>
      </right>
      <top style="dashed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dashed">
        <color auto="1"/>
      </bottom>
      <diagonal/>
    </border>
    <border>
      <left style="thin">
        <color indexed="64"/>
      </left>
      <right/>
      <top/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medium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dashed">
        <color auto="1"/>
      </right>
      <top style="medium">
        <color auto="1"/>
      </top>
      <bottom style="thin">
        <color auto="1"/>
      </bottom>
      <diagonal/>
    </border>
    <border>
      <left style="dashed">
        <color auto="1"/>
      </left>
      <right style="dashed">
        <color auto="1"/>
      </right>
      <top style="medium">
        <color auto="1"/>
      </top>
      <bottom style="thin">
        <color auto="1"/>
      </bottom>
      <diagonal/>
    </border>
    <border>
      <left style="dashed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dashed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dashed">
        <color auto="1"/>
      </right>
      <top style="thin">
        <color auto="1"/>
      </top>
      <bottom style="thick">
        <color auto="1"/>
      </bottom>
      <diagonal/>
    </border>
    <border>
      <left style="dashed">
        <color auto="1"/>
      </left>
      <right/>
      <top style="medium">
        <color auto="1"/>
      </top>
      <bottom style="thin">
        <color auto="1"/>
      </bottom>
      <diagonal/>
    </border>
    <border>
      <left/>
      <right style="dashed">
        <color auto="1"/>
      </right>
      <top style="medium">
        <color auto="1"/>
      </top>
      <bottom style="thin">
        <color auto="1"/>
      </bottom>
      <diagonal/>
    </border>
    <border>
      <left style="dashed">
        <color auto="1"/>
      </left>
      <right/>
      <top style="thin">
        <color auto="1"/>
      </top>
      <bottom style="thin">
        <color auto="1"/>
      </bottom>
      <diagonal/>
    </border>
    <border>
      <left style="dashed">
        <color auto="1"/>
      </left>
      <right/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dashed">
        <color auto="1"/>
      </right>
      <top style="thin">
        <color auto="1"/>
      </top>
      <bottom style="medium">
        <color auto="1"/>
      </bottom>
      <diagonal/>
    </border>
    <border>
      <left style="dashed">
        <color auto="1"/>
      </left>
      <right style="dashed">
        <color auto="1"/>
      </right>
      <top style="thin">
        <color auto="1"/>
      </top>
      <bottom style="medium">
        <color auto="1"/>
      </bottom>
      <diagonal/>
    </border>
    <border>
      <left style="dashed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/>
      <bottom style="medium">
        <color auto="1"/>
      </bottom>
      <diagonal/>
    </border>
    <border>
      <left style="dashed">
        <color auto="1"/>
      </left>
      <right style="dashed">
        <color auto="1"/>
      </right>
      <top style="medium">
        <color auto="1"/>
      </top>
      <bottom style="medium">
        <color auto="1"/>
      </bottom>
      <diagonal/>
    </border>
    <border>
      <left style="dashed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thick">
        <color auto="1"/>
      </bottom>
      <diagonal/>
    </border>
    <border>
      <left style="medium">
        <color auto="1"/>
      </left>
      <right style="dashed">
        <color auto="1"/>
      </right>
      <top style="thick">
        <color auto="1"/>
      </top>
      <bottom style="thin">
        <color auto="1"/>
      </bottom>
      <diagonal/>
    </border>
    <border>
      <left style="dashed">
        <color auto="1"/>
      </left>
      <right style="dashed">
        <color auto="1"/>
      </right>
      <top style="thick">
        <color auto="1"/>
      </top>
      <bottom style="thin">
        <color auto="1"/>
      </bottom>
      <diagonal/>
    </border>
    <border>
      <left style="dashed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/>
      <right style="dashed">
        <color auto="1"/>
      </right>
      <top style="medium">
        <color auto="1"/>
      </top>
      <bottom style="medium">
        <color auto="1"/>
      </bottom>
      <diagonal/>
    </border>
    <border>
      <left style="dashed">
        <color auto="1"/>
      </left>
      <right/>
      <top style="medium">
        <color auto="1"/>
      </top>
      <bottom style="medium">
        <color auto="1"/>
      </bottom>
      <diagonal/>
    </border>
    <border>
      <left style="thick">
        <color auto="1"/>
      </left>
      <right/>
      <top/>
      <bottom style="dashed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ck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ck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dashed">
        <color auto="1"/>
      </bottom>
      <diagonal/>
    </border>
    <border>
      <left style="thin">
        <color auto="1"/>
      </left>
      <right style="thin">
        <color auto="1"/>
      </right>
      <top/>
      <bottom style="dashed">
        <color auto="1"/>
      </bottom>
      <diagonal/>
    </border>
    <border>
      <left style="thin">
        <color auto="1"/>
      </left>
      <right style="thick">
        <color auto="1"/>
      </right>
      <top/>
      <bottom style="dashed">
        <color auto="1"/>
      </bottom>
      <diagonal/>
    </border>
    <border>
      <left style="thick">
        <color auto="1"/>
      </left>
      <right style="thin">
        <color auto="1"/>
      </right>
      <top/>
      <bottom/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dashed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dashed">
        <color auto="1"/>
      </right>
      <top/>
      <bottom style="thick">
        <color auto="1"/>
      </bottom>
      <diagonal/>
    </border>
    <border>
      <left style="dashed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dashed">
        <color auto="1"/>
      </right>
      <top/>
      <bottom style="dashed">
        <color auto="1"/>
      </bottom>
      <diagonal/>
    </border>
    <border>
      <left style="dashed">
        <color auto="1"/>
      </left>
      <right style="dashed">
        <color auto="1"/>
      </right>
      <top/>
      <bottom style="dashed">
        <color auto="1"/>
      </bottom>
      <diagonal/>
    </border>
    <border>
      <left style="dashed">
        <color auto="1"/>
      </left>
      <right style="thin">
        <color auto="1"/>
      </right>
      <top/>
      <bottom style="dashed">
        <color auto="1"/>
      </bottom>
      <diagonal/>
    </border>
    <border>
      <left style="thin">
        <color auto="1"/>
      </left>
      <right style="dashed">
        <color auto="1"/>
      </right>
      <top/>
      <bottom style="dashed">
        <color auto="1"/>
      </bottom>
      <diagonal/>
    </border>
    <border>
      <left style="dashed">
        <color auto="1"/>
      </left>
      <right style="thick">
        <color auto="1"/>
      </right>
      <top/>
      <bottom style="dashed">
        <color auto="1"/>
      </bottom>
      <diagonal/>
    </border>
    <border>
      <left style="thick">
        <color auto="1"/>
      </left>
      <right style="dashed">
        <color auto="1"/>
      </right>
      <top style="medium">
        <color auto="1"/>
      </top>
      <bottom/>
      <diagonal/>
    </border>
    <border>
      <left style="dashed">
        <color auto="1"/>
      </left>
      <right style="dashed">
        <color auto="1"/>
      </right>
      <top style="medium">
        <color auto="1"/>
      </top>
      <bottom/>
      <diagonal/>
    </border>
    <border>
      <left style="dashed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dashed">
        <color auto="1"/>
      </right>
      <top style="medium">
        <color auto="1"/>
      </top>
      <bottom/>
      <diagonal/>
    </border>
    <border>
      <left style="dashed">
        <color auto="1"/>
      </left>
      <right style="thick">
        <color auto="1"/>
      </right>
      <top style="medium">
        <color auto="1"/>
      </top>
      <bottom/>
      <diagonal/>
    </border>
    <border>
      <left style="thick">
        <color auto="1"/>
      </left>
      <right style="dashed">
        <color auto="1"/>
      </right>
      <top/>
      <bottom/>
      <diagonal/>
    </border>
    <border>
      <left style="dashed">
        <color auto="1"/>
      </left>
      <right style="dashed">
        <color auto="1"/>
      </right>
      <top/>
      <bottom/>
      <diagonal/>
    </border>
    <border>
      <left style="dashed">
        <color auto="1"/>
      </left>
      <right style="thin">
        <color auto="1"/>
      </right>
      <top/>
      <bottom/>
      <diagonal/>
    </border>
    <border>
      <left/>
      <right style="dashed">
        <color auto="1"/>
      </right>
      <top/>
      <bottom/>
      <diagonal/>
    </border>
    <border>
      <left style="dashed">
        <color auto="1"/>
      </left>
      <right style="thick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ashed">
        <color auto="1"/>
      </left>
      <right/>
      <top style="dashed">
        <color auto="1"/>
      </top>
      <bottom style="dashed">
        <color auto="1"/>
      </bottom>
      <diagonal/>
    </border>
    <border>
      <left style="dashed">
        <color auto="1"/>
      </left>
      <right/>
      <top style="medium">
        <color auto="1"/>
      </top>
      <bottom/>
      <diagonal/>
    </border>
    <border>
      <left style="dashed">
        <color auto="1"/>
      </left>
      <right/>
      <top/>
      <bottom style="thick">
        <color auto="1"/>
      </bottom>
      <diagonal/>
    </border>
    <border>
      <left/>
      <right style="dashed">
        <color auto="1"/>
      </right>
      <top style="thin">
        <color auto="1"/>
      </top>
      <bottom style="medium">
        <color auto="1"/>
      </bottom>
      <diagonal/>
    </border>
    <border>
      <left style="dashed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dotted">
        <color auto="1"/>
      </left>
      <right/>
      <top style="thin">
        <color auto="1"/>
      </top>
      <bottom style="thin">
        <color auto="1"/>
      </bottom>
      <diagonal/>
    </border>
    <border>
      <left/>
      <right style="dotted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</borders>
  <cellStyleXfs count="5">
    <xf numFmtId="0" fontId="0" fillId="0" borderId="0"/>
    <xf numFmtId="0" fontId="22" fillId="0" borderId="0"/>
    <xf numFmtId="0" fontId="22" fillId="0" borderId="0"/>
    <xf numFmtId="0" fontId="1" fillId="0" borderId="0"/>
    <xf numFmtId="0" fontId="41" fillId="0" borderId="0" applyNumberFormat="0" applyFill="0" applyBorder="0" applyAlignment="0" applyProtection="0"/>
  </cellStyleXfs>
  <cellXfs count="2029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2" borderId="1" xfId="0" applyFill="1" applyBorder="1"/>
    <xf numFmtId="0" fontId="0" fillId="2" borderId="1" xfId="0" applyFill="1" applyBorder="1" applyAlignment="1">
      <alignment wrapText="1"/>
    </xf>
    <xf numFmtId="0" fontId="0" fillId="0" borderId="0" xfId="0" applyAlignment="1">
      <alignment wrapText="1"/>
    </xf>
    <xf numFmtId="0" fontId="0" fillId="0" borderId="1" xfId="0" quotePrefix="1" applyBorder="1"/>
    <xf numFmtId="0" fontId="2" fillId="0" borderId="0" xfId="0" applyFont="1"/>
    <xf numFmtId="0" fontId="0" fillId="6" borderId="0" xfId="0" applyFill="1"/>
    <xf numFmtId="0" fontId="7" fillId="0" borderId="0" xfId="0" applyFont="1"/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left"/>
    </xf>
    <xf numFmtId="0" fontId="9" fillId="0" borderId="0" xfId="0" applyFont="1" applyAlignment="1">
      <alignment wrapText="1"/>
    </xf>
    <xf numFmtId="0" fontId="5" fillId="0" borderId="0" xfId="0" applyFont="1"/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9" fillId="4" borderId="154" xfId="0" applyFont="1" applyFill="1" applyBorder="1" applyAlignment="1">
      <alignment horizontal="left"/>
    </xf>
    <xf numFmtId="0" fontId="9" fillId="4" borderId="2" xfId="0" applyFont="1" applyFill="1" applyBorder="1" applyAlignment="1">
      <alignment horizontal="left"/>
    </xf>
    <xf numFmtId="0" fontId="9" fillId="4" borderId="219" xfId="0" applyFont="1" applyFill="1" applyBorder="1" applyAlignment="1">
      <alignment horizontal="left"/>
    </xf>
    <xf numFmtId="0" fontId="22" fillId="0" borderId="0" xfId="1" applyAlignment="1" applyProtection="1">
      <alignment horizontal="center" vertical="center"/>
      <protection locked="0"/>
    </xf>
    <xf numFmtId="0" fontId="22" fillId="0" borderId="0" xfId="1" applyAlignment="1" applyProtection="1">
      <alignment vertical="center"/>
      <protection locked="0"/>
    </xf>
    <xf numFmtId="49" fontId="22" fillId="0" borderId="0" xfId="1" applyNumberFormat="1" applyAlignment="1" applyProtection="1">
      <alignment vertical="center"/>
      <protection locked="0"/>
    </xf>
    <xf numFmtId="0" fontId="22" fillId="0" borderId="0" xfId="1" applyProtection="1">
      <protection locked="0"/>
    </xf>
    <xf numFmtId="0" fontId="22" fillId="0" borderId="0" xfId="1" applyAlignment="1" applyProtection="1">
      <alignment horizontal="center"/>
      <protection locked="0"/>
    </xf>
    <xf numFmtId="0" fontId="22" fillId="0" borderId="0" xfId="1"/>
    <xf numFmtId="49" fontId="22" fillId="0" borderId="0" xfId="1" applyNumberFormat="1" applyProtection="1">
      <protection locked="0"/>
    </xf>
    <xf numFmtId="49" fontId="22" fillId="0" borderId="0" xfId="1" applyNumberFormat="1" applyAlignment="1" applyProtection="1">
      <alignment horizontal="center"/>
      <protection locked="0"/>
    </xf>
    <xf numFmtId="0" fontId="22" fillId="0" borderId="0" xfId="1" applyAlignment="1" applyProtection="1">
      <alignment horizontal="center" vertical="top"/>
      <protection locked="0"/>
    </xf>
    <xf numFmtId="49" fontId="22" fillId="0" borderId="0" xfId="1" applyNumberFormat="1" applyAlignment="1" applyProtection="1">
      <alignment horizontal="center" vertical="top"/>
      <protection locked="0"/>
    </xf>
    <xf numFmtId="0" fontId="18" fillId="0" borderId="0" xfId="1" applyFont="1" applyAlignment="1" applyProtection="1">
      <alignment wrapText="1"/>
      <protection locked="0"/>
    </xf>
    <xf numFmtId="0" fontId="22" fillId="0" borderId="0" xfId="1" applyAlignment="1">
      <alignment horizontal="center" vertical="center"/>
    </xf>
    <xf numFmtId="0" fontId="33" fillId="0" borderId="0" xfId="0" applyFont="1" applyAlignment="1">
      <alignment vertical="center"/>
    </xf>
    <xf numFmtId="0" fontId="12" fillId="4" borderId="165" xfId="0" applyFont="1" applyFill="1" applyBorder="1" applyAlignment="1">
      <alignment textRotation="90" wrapText="1"/>
    </xf>
    <xf numFmtId="0" fontId="12" fillId="4" borderId="166" xfId="0" applyFont="1" applyFill="1" applyBorder="1" applyAlignment="1">
      <alignment textRotation="90" wrapText="1"/>
    </xf>
    <xf numFmtId="0" fontId="12" fillId="4" borderId="101" xfId="0" applyFont="1" applyFill="1" applyBorder="1" applyAlignment="1">
      <alignment textRotation="90" wrapText="1"/>
    </xf>
    <xf numFmtId="0" fontId="9" fillId="0" borderId="160" xfId="0" applyFont="1" applyBorder="1" applyAlignment="1">
      <alignment horizontal="center" vertical="center" wrapText="1"/>
    </xf>
    <xf numFmtId="0" fontId="9" fillId="0" borderId="112" xfId="0" applyFont="1" applyBorder="1" applyAlignment="1">
      <alignment horizontal="center" vertical="center" wrapText="1"/>
    </xf>
    <xf numFmtId="0" fontId="9" fillId="0" borderId="111" xfId="0" applyFont="1" applyBorder="1" applyAlignment="1">
      <alignment horizontal="center" vertical="center" wrapText="1"/>
    </xf>
    <xf numFmtId="0" fontId="9" fillId="0" borderId="114" xfId="0" applyFont="1" applyBorder="1" applyAlignment="1">
      <alignment horizontal="center" vertical="center" wrapText="1"/>
    </xf>
    <xf numFmtId="0" fontId="9" fillId="0" borderId="113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65" xfId="0" applyFont="1" applyBorder="1" applyAlignment="1">
      <alignment horizontal="center" vertical="center" wrapText="1"/>
    </xf>
    <xf numFmtId="0" fontId="9" fillId="0" borderId="166" xfId="0" applyFont="1" applyBorder="1" applyAlignment="1">
      <alignment horizontal="center" vertical="center" wrapText="1"/>
    </xf>
    <xf numFmtId="0" fontId="9" fillId="0" borderId="101" xfId="0" applyFont="1" applyBorder="1" applyAlignment="1">
      <alignment horizontal="center" vertical="center" wrapText="1"/>
    </xf>
    <xf numFmtId="0" fontId="5" fillId="5" borderId="0" xfId="0" applyFont="1" applyFill="1"/>
    <xf numFmtId="0" fontId="12" fillId="4" borderId="118" xfId="0" applyFont="1" applyFill="1" applyBorder="1" applyAlignment="1">
      <alignment textRotation="90"/>
    </xf>
    <xf numFmtId="0" fontId="12" fillId="4" borderId="117" xfId="0" applyFont="1" applyFill="1" applyBorder="1" applyAlignment="1">
      <alignment textRotation="90"/>
    </xf>
    <xf numFmtId="0" fontId="12" fillId="4" borderId="123" xfId="0" applyFont="1" applyFill="1" applyBorder="1" applyAlignment="1">
      <alignment textRotation="90"/>
    </xf>
    <xf numFmtId="0" fontId="12" fillId="4" borderId="269" xfId="0" applyFont="1" applyFill="1" applyBorder="1" applyAlignment="1">
      <alignment textRotation="90"/>
    </xf>
    <xf numFmtId="0" fontId="5" fillId="4" borderId="181" xfId="0" applyFont="1" applyFill="1" applyBorder="1"/>
    <xf numFmtId="0" fontId="5" fillId="4" borderId="183" xfId="0" applyFont="1" applyFill="1" applyBorder="1"/>
    <xf numFmtId="0" fontId="5" fillId="4" borderId="114" xfId="0" applyFont="1" applyFill="1" applyBorder="1"/>
    <xf numFmtId="0" fontId="5" fillId="4" borderId="113" xfId="0" applyFont="1" applyFill="1" applyBorder="1"/>
    <xf numFmtId="0" fontId="5" fillId="4" borderId="165" xfId="0" applyFont="1" applyFill="1" applyBorder="1"/>
    <xf numFmtId="0" fontId="5" fillId="4" borderId="166" xfId="0" applyFont="1" applyFill="1" applyBorder="1"/>
    <xf numFmtId="0" fontId="6" fillId="0" borderId="0" xfId="0" applyFont="1" applyAlignment="1">
      <alignment wrapText="1"/>
    </xf>
    <xf numFmtId="0" fontId="9" fillId="4" borderId="330" xfId="0" applyFont="1" applyFill="1" applyBorder="1"/>
    <xf numFmtId="0" fontId="9" fillId="4" borderId="267" xfId="0" applyFont="1" applyFill="1" applyBorder="1"/>
    <xf numFmtId="0" fontId="9" fillId="4" borderId="120" xfId="0" applyFont="1" applyFill="1" applyBorder="1"/>
    <xf numFmtId="0" fontId="9" fillId="4" borderId="121" xfId="0" applyFont="1" applyFill="1" applyBorder="1"/>
    <xf numFmtId="0" fontId="9" fillId="4" borderId="331" xfId="0" applyFont="1" applyFill="1" applyBorder="1"/>
    <xf numFmtId="0" fontId="9" fillId="4" borderId="275" xfId="0" applyFont="1" applyFill="1" applyBorder="1"/>
    <xf numFmtId="0" fontId="7" fillId="0" borderId="0" xfId="0" applyFont="1" applyAlignment="1">
      <alignment vertical="center"/>
    </xf>
    <xf numFmtId="0" fontId="1" fillId="0" borderId="0" xfId="3"/>
    <xf numFmtId="0" fontId="7" fillId="0" borderId="0" xfId="3" applyFont="1"/>
    <xf numFmtId="0" fontId="12" fillId="4" borderId="312" xfId="3" applyFont="1" applyFill="1" applyBorder="1" applyAlignment="1">
      <alignment textRotation="90"/>
    </xf>
    <xf numFmtId="0" fontId="12" fillId="4" borderId="313" xfId="3" applyFont="1" applyFill="1" applyBorder="1" applyAlignment="1">
      <alignment textRotation="90"/>
    </xf>
    <xf numFmtId="0" fontId="12" fillId="4" borderId="314" xfId="3" applyFont="1" applyFill="1" applyBorder="1" applyAlignment="1">
      <alignment textRotation="90"/>
    </xf>
    <xf numFmtId="49" fontId="9" fillId="0" borderId="300" xfId="3" applyNumberFormat="1" applyFont="1" applyBorder="1" applyAlignment="1">
      <alignment horizontal="center"/>
    </xf>
    <xf numFmtId="49" fontId="9" fillId="0" borderId="301" xfId="3" applyNumberFormat="1" applyFont="1" applyBorder="1" applyAlignment="1">
      <alignment horizontal="center"/>
    </xf>
    <xf numFmtId="0" fontId="9" fillId="0" borderId="339" xfId="3" applyFont="1" applyBorder="1" applyAlignment="1">
      <alignment horizontal="center"/>
    </xf>
    <xf numFmtId="49" fontId="9" fillId="0" borderId="300" xfId="3" applyNumberFormat="1" applyFont="1" applyBorder="1"/>
    <xf numFmtId="49" fontId="9" fillId="0" borderId="301" xfId="3" applyNumberFormat="1" applyFont="1" applyBorder="1"/>
    <xf numFmtId="0" fontId="9" fillId="0" borderId="339" xfId="3" applyFont="1" applyBorder="1"/>
    <xf numFmtId="0" fontId="0" fillId="6" borderId="1" xfId="0" applyFill="1" applyBorder="1"/>
    <xf numFmtId="0" fontId="0" fillId="6" borderId="1" xfId="0" applyFill="1" applyBorder="1" applyAlignment="1">
      <alignment wrapText="1"/>
    </xf>
    <xf numFmtId="0" fontId="0" fillId="6" borderId="1" xfId="0" quotePrefix="1" applyFill="1" applyBorder="1"/>
    <xf numFmtId="0" fontId="0" fillId="6" borderId="1" xfId="0" quotePrefix="1" applyFill="1" applyBorder="1" applyAlignment="1">
      <alignment wrapText="1"/>
    </xf>
    <xf numFmtId="0" fontId="0" fillId="9" borderId="0" xfId="0" applyFill="1" applyProtection="1">
      <protection locked="0"/>
    </xf>
    <xf numFmtId="0" fontId="9" fillId="4" borderId="154" xfId="0" applyFont="1" applyFill="1" applyBorder="1" applyAlignment="1" applyProtection="1">
      <alignment horizontal="left"/>
      <protection locked="0"/>
    </xf>
    <xf numFmtId="0" fontId="9" fillId="4" borderId="2" xfId="0" applyFont="1" applyFill="1" applyBorder="1" applyAlignment="1" applyProtection="1">
      <alignment horizontal="left"/>
      <protection locked="0"/>
    </xf>
    <xf numFmtId="0" fontId="9" fillId="4" borderId="219" xfId="0" applyFont="1" applyFill="1" applyBorder="1" applyAlignment="1" applyProtection="1">
      <alignment horizontal="left"/>
      <protection locked="0"/>
    </xf>
    <xf numFmtId="0" fontId="9" fillId="4" borderId="46" xfId="0" applyFont="1" applyFill="1" applyBorder="1" applyAlignment="1" applyProtection="1">
      <alignment horizontal="left"/>
      <protection locked="0"/>
    </xf>
    <xf numFmtId="0" fontId="9" fillId="4" borderId="167" xfId="0" applyFont="1" applyFill="1" applyBorder="1" applyAlignment="1" applyProtection="1">
      <alignment horizontal="left"/>
      <protection locked="0"/>
    </xf>
    <xf numFmtId="0" fontId="0" fillId="0" borderId="0" xfId="0" applyProtection="1">
      <protection locked="0"/>
    </xf>
    <xf numFmtId="0" fontId="7" fillId="0" borderId="0" xfId="0" applyFont="1" applyProtection="1">
      <protection locked="0"/>
    </xf>
    <xf numFmtId="0" fontId="29" fillId="0" borderId="0" xfId="0" applyFont="1" applyProtection="1">
      <protection locked="0"/>
    </xf>
    <xf numFmtId="0" fontId="38" fillId="0" borderId="0" xfId="0" applyFont="1" applyProtection="1">
      <protection locked="0"/>
    </xf>
    <xf numFmtId="0" fontId="9" fillId="0" borderId="0" xfId="0" applyFont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5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0" fillId="0" borderId="0" xfId="0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9" fillId="4" borderId="90" xfId="0" applyFont="1" applyFill="1" applyBorder="1" applyProtection="1">
      <protection locked="0"/>
    </xf>
    <xf numFmtId="0" fontId="9" fillId="4" borderId="102" xfId="0" applyFont="1" applyFill="1" applyBorder="1" applyProtection="1">
      <protection locked="0"/>
    </xf>
    <xf numFmtId="0" fontId="0" fillId="4" borderId="31" xfId="0" applyFill="1" applyBorder="1" applyAlignment="1" applyProtection="1">
      <alignment horizontal="center"/>
      <protection locked="0"/>
    </xf>
    <xf numFmtId="0" fontId="0" fillId="4" borderId="0" xfId="0" applyFill="1" applyAlignment="1" applyProtection="1">
      <alignment horizontal="center"/>
      <protection locked="0"/>
    </xf>
    <xf numFmtId="0" fontId="9" fillId="4" borderId="31" xfId="0" applyFont="1" applyFill="1" applyBorder="1" applyAlignment="1" applyProtection="1">
      <alignment horizontal="left"/>
      <protection locked="0"/>
    </xf>
    <xf numFmtId="0" fontId="9" fillId="4" borderId="0" xfId="0" applyFont="1" applyFill="1" applyAlignment="1" applyProtection="1">
      <alignment horizontal="left"/>
      <protection locked="0"/>
    </xf>
    <xf numFmtId="0" fontId="7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 vertical="center"/>
      <protection locked="0"/>
    </xf>
    <xf numFmtId="49" fontId="9" fillId="4" borderId="38" xfId="0" applyNumberFormat="1" applyFont="1" applyFill="1" applyBorder="1" applyAlignment="1" applyProtection="1">
      <alignment horizontal="center" vertical="center"/>
      <protection locked="0"/>
    </xf>
    <xf numFmtId="49" fontId="9" fillId="4" borderId="2" xfId="0" applyNumberFormat="1" applyFont="1" applyFill="1" applyBorder="1" applyAlignment="1" applyProtection="1">
      <alignment horizontal="center" vertical="center"/>
      <protection locked="0"/>
    </xf>
    <xf numFmtId="49" fontId="9" fillId="4" borderId="39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9" fillId="4" borderId="52" xfId="0" applyFont="1" applyFill="1" applyBorder="1" applyProtection="1">
      <protection locked="0"/>
    </xf>
    <xf numFmtId="0" fontId="9" fillId="4" borderId="199" xfId="0" applyFont="1" applyFill="1" applyBorder="1" applyProtection="1">
      <protection locked="0"/>
    </xf>
    <xf numFmtId="0" fontId="9" fillId="4" borderId="127" xfId="0" applyFont="1" applyFill="1" applyBorder="1" applyAlignment="1" applyProtection="1">
      <alignment horizontal="left"/>
      <protection locked="0"/>
    </xf>
    <xf numFmtId="0" fontId="9" fillId="4" borderId="131" xfId="0" applyFont="1" applyFill="1" applyBorder="1" applyAlignment="1" applyProtection="1">
      <alignment horizontal="left"/>
      <protection locked="0"/>
    </xf>
    <xf numFmtId="0" fontId="0" fillId="4" borderId="0" xfId="0" applyFill="1"/>
    <xf numFmtId="0" fontId="8" fillId="0" borderId="0" xfId="0" applyFont="1"/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left"/>
    </xf>
    <xf numFmtId="0" fontId="16" fillId="0" borderId="0" xfId="0" applyFont="1" applyAlignment="1">
      <alignment wrapText="1"/>
    </xf>
    <xf numFmtId="0" fontId="10" fillId="0" borderId="0" xfId="0" applyFont="1"/>
    <xf numFmtId="0" fontId="2" fillId="0" borderId="0" xfId="0" applyFont="1" applyAlignment="1">
      <alignment vertical="center"/>
    </xf>
    <xf numFmtId="0" fontId="0" fillId="0" borderId="0" xfId="0" applyAlignment="1">
      <alignment horizontal="center"/>
    </xf>
    <xf numFmtId="0" fontId="13" fillId="0" borderId="0" xfId="0" applyFont="1"/>
    <xf numFmtId="0" fontId="9" fillId="2" borderId="0" xfId="0" applyFont="1" applyFill="1" applyAlignment="1">
      <alignment wrapText="1"/>
    </xf>
    <xf numFmtId="0" fontId="0" fillId="2" borderId="0" xfId="0" applyFill="1"/>
    <xf numFmtId="0" fontId="5" fillId="2" borderId="0" xfId="0" applyFont="1" applyFill="1"/>
    <xf numFmtId="0" fontId="22" fillId="0" borderId="0" xfId="1" applyAlignment="1">
      <alignment vertical="center"/>
    </xf>
    <xf numFmtId="0" fontId="22" fillId="0" borderId="0" xfId="1" applyAlignment="1">
      <alignment horizontal="center"/>
    </xf>
    <xf numFmtId="0" fontId="22" fillId="0" borderId="96" xfId="1" applyBorder="1"/>
    <xf numFmtId="0" fontId="22" fillId="0" borderId="1" xfId="1" applyBorder="1"/>
    <xf numFmtId="0" fontId="22" fillId="0" borderId="1" xfId="1" applyBorder="1" applyAlignment="1">
      <alignment horizontal="center"/>
    </xf>
    <xf numFmtId="0" fontId="22" fillId="0" borderId="0" xfId="1" applyAlignment="1">
      <alignment horizontal="center" vertical="top"/>
    </xf>
    <xf numFmtId="0" fontId="18" fillId="0" borderId="0" xfId="1" applyFont="1" applyAlignment="1">
      <alignment wrapText="1"/>
    </xf>
    <xf numFmtId="0" fontId="22" fillId="10" borderId="1" xfId="1" applyFill="1" applyBorder="1" applyAlignment="1">
      <alignment horizontal="center"/>
    </xf>
    <xf numFmtId="0" fontId="29" fillId="0" borderId="0" xfId="0" applyFont="1" applyAlignment="1" applyProtection="1">
      <alignment wrapText="1"/>
      <protection locked="0"/>
    </xf>
    <xf numFmtId="0" fontId="29" fillId="0" borderId="0" xfId="0" applyFont="1" applyAlignment="1">
      <alignment wrapText="1"/>
    </xf>
    <xf numFmtId="0" fontId="9" fillId="0" borderId="180" xfId="0" applyFont="1" applyBorder="1" applyAlignment="1">
      <alignment horizontal="left" wrapText="1"/>
    </xf>
    <xf numFmtId="0" fontId="9" fillId="0" borderId="67" xfId="0" applyFont="1" applyBorder="1" applyAlignment="1">
      <alignment horizontal="left" wrapText="1"/>
    </xf>
    <xf numFmtId="0" fontId="9" fillId="0" borderId="189" xfId="0" applyFont="1" applyBorder="1" applyAlignment="1">
      <alignment horizontal="left" wrapText="1"/>
    </xf>
    <xf numFmtId="0" fontId="9" fillId="0" borderId="67" xfId="0" applyFont="1" applyBorder="1" applyAlignment="1">
      <alignment horizontal="left" vertical="center" wrapText="1"/>
    </xf>
    <xf numFmtId="0" fontId="9" fillId="0" borderId="191" xfId="0" applyFont="1" applyBorder="1" applyAlignment="1">
      <alignment horizontal="left" vertical="center" wrapText="1"/>
    </xf>
    <xf numFmtId="0" fontId="9" fillId="0" borderId="191" xfId="0" applyFont="1" applyBorder="1" applyAlignment="1">
      <alignment horizontal="left" wrapText="1"/>
    </xf>
    <xf numFmtId="0" fontId="0" fillId="0" borderId="0" xfId="0" applyAlignment="1" applyProtection="1">
      <alignment vertical="center" wrapText="1"/>
      <protection locked="0"/>
    </xf>
    <xf numFmtId="0" fontId="0" fillId="9" borderId="0" xfId="0" applyFill="1"/>
    <xf numFmtId="0" fontId="0" fillId="13" borderId="0" xfId="0" applyFill="1" applyProtection="1">
      <protection locked="0"/>
    </xf>
    <xf numFmtId="0" fontId="0" fillId="0" borderId="0" xfId="0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9" fillId="4" borderId="107" xfId="0" applyFont="1" applyFill="1" applyBorder="1" applyAlignment="1">
      <alignment horizontal="left" vertical="center"/>
    </xf>
    <xf numFmtId="0" fontId="9" fillId="4" borderId="60" xfId="0" applyFont="1" applyFill="1" applyBorder="1" applyAlignment="1">
      <alignment horizontal="left" vertical="center"/>
    </xf>
    <xf numFmtId="0" fontId="9" fillId="4" borderId="71" xfId="0" applyFont="1" applyFill="1" applyBorder="1" applyAlignment="1">
      <alignment horizontal="left" vertical="center"/>
    </xf>
    <xf numFmtId="0" fontId="9" fillId="4" borderId="0" xfId="0" applyFont="1" applyFill="1" applyAlignment="1">
      <alignment horizontal="left" vertical="center"/>
    </xf>
    <xf numFmtId="0" fontId="0" fillId="4" borderId="91" xfId="0" applyFill="1" applyBorder="1" applyAlignment="1">
      <alignment wrapText="1"/>
    </xf>
    <xf numFmtId="0" fontId="0" fillId="4" borderId="141" xfId="0" applyFill="1" applyBorder="1" applyAlignment="1">
      <alignment wrapText="1"/>
    </xf>
    <xf numFmtId="0" fontId="0" fillId="6" borderId="91" xfId="0" applyFill="1" applyBorder="1" applyAlignment="1">
      <alignment wrapText="1"/>
    </xf>
    <xf numFmtId="0" fontId="20" fillId="0" borderId="0" xfId="0" applyFont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0" fillId="4" borderId="84" xfId="0" applyFill="1" applyBorder="1" applyAlignment="1">
      <alignment horizontal="left"/>
    </xf>
    <xf numFmtId="0" fontId="0" fillId="4" borderId="27" xfId="0" applyFill="1" applyBorder="1" applyAlignment="1">
      <alignment horizontal="left"/>
    </xf>
    <xf numFmtId="0" fontId="0" fillId="4" borderId="30" xfId="0" applyFill="1" applyBorder="1" applyAlignment="1">
      <alignment horizontal="left"/>
    </xf>
    <xf numFmtId="0" fontId="0" fillId="4" borderId="84" xfId="0" applyFill="1" applyBorder="1" applyAlignment="1">
      <alignment horizontal="center"/>
    </xf>
    <xf numFmtId="0" fontId="0" fillId="4" borderId="27" xfId="0" applyFill="1" applyBorder="1" applyAlignment="1">
      <alignment horizontal="center"/>
    </xf>
    <xf numFmtId="0" fontId="0" fillId="4" borderId="30" xfId="0" applyFill="1" applyBorder="1" applyAlignment="1">
      <alignment horizontal="center"/>
    </xf>
    <xf numFmtId="0" fontId="0" fillId="0" borderId="161" xfId="0" applyBorder="1" applyAlignment="1" applyProtection="1">
      <alignment horizontal="center"/>
      <protection locked="0"/>
    </xf>
    <xf numFmtId="0" fontId="0" fillId="0" borderId="162" xfId="0" applyBorder="1" applyAlignment="1" applyProtection="1">
      <alignment horizontal="center"/>
      <protection locked="0"/>
    </xf>
    <xf numFmtId="0" fontId="0" fillId="0" borderId="276" xfId="0" applyBorder="1" applyAlignment="1" applyProtection="1">
      <alignment horizontal="center"/>
      <protection locked="0"/>
    </xf>
    <xf numFmtId="0" fontId="0" fillId="0" borderId="190" xfId="0" applyBorder="1" applyAlignment="1" applyProtection="1">
      <alignment horizontal="center"/>
      <protection locked="0"/>
    </xf>
    <xf numFmtId="0" fontId="0" fillId="0" borderId="96" xfId="0" applyBorder="1" applyAlignment="1" applyProtection="1">
      <alignment horizontal="center"/>
      <protection locked="0"/>
    </xf>
    <xf numFmtId="0" fontId="9" fillId="4" borderId="1" xfId="0" applyFont="1" applyFill="1" applyBorder="1" applyAlignment="1">
      <alignment horizontal="left" vertical="center"/>
    </xf>
    <xf numFmtId="0" fontId="9" fillId="4" borderId="89" xfId="0" applyFont="1" applyFill="1" applyBorder="1" applyAlignment="1">
      <alignment horizontal="left" vertical="center"/>
    </xf>
    <xf numFmtId="0" fontId="0" fillId="0" borderId="31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214" xfId="0" applyBorder="1" applyAlignment="1" applyProtection="1">
      <alignment horizontal="center"/>
      <protection locked="0"/>
    </xf>
    <xf numFmtId="0" fontId="9" fillId="4" borderId="85" xfId="0" applyFont="1" applyFill="1" applyBorder="1" applyAlignment="1">
      <alignment horizontal="left"/>
    </xf>
    <xf numFmtId="0" fontId="9" fillId="4" borderId="86" xfId="0" applyFont="1" applyFill="1" applyBorder="1" applyAlignment="1">
      <alignment horizontal="left"/>
    </xf>
    <xf numFmtId="0" fontId="9" fillId="4" borderId="87" xfId="0" applyFont="1" applyFill="1" applyBorder="1" applyAlignment="1">
      <alignment horizontal="left"/>
    </xf>
    <xf numFmtId="0" fontId="12" fillId="0" borderId="0" xfId="0" applyFont="1" applyAlignment="1" applyProtection="1">
      <alignment horizontal="right"/>
      <protection locked="0"/>
    </xf>
    <xf numFmtId="0" fontId="0" fillId="0" borderId="38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219" xfId="0" applyBorder="1" applyAlignment="1" applyProtection="1">
      <alignment horizontal="center"/>
      <protection locked="0"/>
    </xf>
    <xf numFmtId="0" fontId="0" fillId="0" borderId="88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277" xfId="0" applyBorder="1" applyAlignment="1" applyProtection="1">
      <alignment horizontal="center"/>
      <protection locked="0"/>
    </xf>
    <xf numFmtId="0" fontId="0" fillId="0" borderId="123" xfId="0" applyBorder="1" applyAlignment="1" applyProtection="1">
      <alignment horizontal="center"/>
      <protection locked="0"/>
    </xf>
    <xf numFmtId="0" fontId="9" fillId="4" borderId="116" xfId="0" applyFont="1" applyFill="1" applyBorder="1" applyAlignment="1">
      <alignment horizontal="left" vertical="center"/>
    </xf>
    <xf numFmtId="0" fontId="9" fillId="4" borderId="119" xfId="0" applyFont="1" applyFill="1" applyBorder="1" applyAlignment="1">
      <alignment horizontal="left" vertical="center"/>
    </xf>
    <xf numFmtId="0" fontId="0" fillId="0" borderId="31" xfId="0" applyBorder="1" applyAlignment="1" applyProtection="1">
      <alignment horizontal="center" wrapText="1"/>
      <protection locked="0"/>
    </xf>
    <xf numFmtId="0" fontId="9" fillId="4" borderId="90" xfId="0" applyFont="1" applyFill="1" applyBorder="1" applyAlignment="1">
      <alignment horizontal="left" vertical="center"/>
    </xf>
    <xf numFmtId="0" fontId="9" fillId="4" borderId="91" xfId="0" applyFont="1" applyFill="1" applyBorder="1" applyAlignment="1">
      <alignment horizontal="left" vertical="center"/>
    </xf>
    <xf numFmtId="0" fontId="9" fillId="4" borderId="92" xfId="0" applyFont="1" applyFill="1" applyBorder="1" applyAlignment="1">
      <alignment horizontal="left" vertical="center"/>
    </xf>
    <xf numFmtId="0" fontId="6" fillId="0" borderId="31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214" xfId="0" applyFont="1" applyBorder="1" applyAlignment="1" applyProtection="1">
      <alignment horizontal="center"/>
      <protection locked="0"/>
    </xf>
    <xf numFmtId="0" fontId="6" fillId="0" borderId="38" xfId="0" applyFont="1" applyBorder="1" applyAlignment="1" applyProtection="1">
      <alignment horizontal="center"/>
      <protection locked="0"/>
    </xf>
    <xf numFmtId="0" fontId="6" fillId="0" borderId="2" xfId="0" applyFont="1" applyBorder="1" applyAlignment="1" applyProtection="1">
      <alignment horizontal="center"/>
      <protection locked="0"/>
    </xf>
    <xf numFmtId="0" fontId="6" fillId="0" borderId="219" xfId="0" applyFont="1" applyBorder="1" applyAlignment="1" applyProtection="1">
      <alignment horizontal="center"/>
      <protection locked="0"/>
    </xf>
    <xf numFmtId="0" fontId="0" fillId="0" borderId="144" xfId="0" applyBorder="1" applyAlignment="1" applyProtection="1">
      <alignment horizontal="center"/>
      <protection locked="0"/>
    </xf>
    <xf numFmtId="0" fontId="0" fillId="0" borderId="145" xfId="0" applyBorder="1" applyAlignment="1" applyProtection="1">
      <alignment horizontal="center"/>
      <protection locked="0"/>
    </xf>
    <xf numFmtId="0" fontId="21" fillId="4" borderId="220" xfId="0" applyFont="1" applyFill="1" applyBorder="1" applyAlignment="1">
      <alignment horizontal="center"/>
    </xf>
    <xf numFmtId="0" fontId="6" fillId="0" borderId="161" xfId="0" applyFont="1" applyBorder="1" applyAlignment="1" applyProtection="1">
      <alignment horizontal="center"/>
      <protection locked="0"/>
    </xf>
    <xf numFmtId="0" fontId="6" fillId="0" borderId="162" xfId="0" applyFont="1" applyBorder="1" applyAlignment="1" applyProtection="1">
      <alignment horizontal="center"/>
      <protection locked="0"/>
    </xf>
    <xf numFmtId="0" fontId="6" fillId="0" borderId="276" xfId="0" applyFont="1" applyBorder="1" applyAlignment="1" applyProtection="1">
      <alignment horizontal="center"/>
      <protection locked="0"/>
    </xf>
    <xf numFmtId="0" fontId="6" fillId="0" borderId="31" xfId="0" applyFont="1" applyBorder="1" applyAlignment="1" applyProtection="1">
      <alignment horizontal="center" wrapText="1"/>
      <protection locked="0"/>
    </xf>
    <xf numFmtId="0" fontId="9" fillId="4" borderId="102" xfId="0" applyFont="1" applyFill="1" applyBorder="1" applyAlignment="1">
      <alignment horizontal="left" vertical="center"/>
    </xf>
    <xf numFmtId="0" fontId="9" fillId="4" borderId="103" xfId="0" applyFont="1" applyFill="1" applyBorder="1" applyAlignment="1">
      <alignment horizontal="left" vertical="center"/>
    </xf>
    <xf numFmtId="0" fontId="9" fillId="4" borderId="104" xfId="0" applyFont="1" applyFill="1" applyBorder="1" applyAlignment="1">
      <alignment horizontal="left" vertical="center"/>
    </xf>
    <xf numFmtId="0" fontId="18" fillId="6" borderId="211" xfId="0" applyFont="1" applyFill="1" applyBorder="1" applyAlignment="1" applyProtection="1">
      <alignment horizontal="left"/>
      <protection locked="0"/>
    </xf>
    <xf numFmtId="0" fontId="18" fillId="6" borderId="212" xfId="0" applyFont="1" applyFill="1" applyBorder="1" applyAlignment="1" applyProtection="1">
      <alignment horizontal="left"/>
      <protection locked="0"/>
    </xf>
    <xf numFmtId="0" fontId="18" fillId="6" borderId="229" xfId="0" applyFont="1" applyFill="1" applyBorder="1" applyAlignment="1" applyProtection="1">
      <alignment horizontal="left"/>
      <protection locked="0"/>
    </xf>
    <xf numFmtId="0" fontId="9" fillId="4" borderId="125" xfId="0" applyFont="1" applyFill="1" applyBorder="1" applyAlignment="1">
      <alignment horizontal="left"/>
    </xf>
    <xf numFmtId="0" fontId="9" fillId="4" borderId="36" xfId="0" applyFont="1" applyFill="1" applyBorder="1" applyAlignment="1">
      <alignment horizontal="left"/>
    </xf>
    <xf numFmtId="0" fontId="9" fillId="4" borderId="37" xfId="0" applyFont="1" applyFill="1" applyBorder="1" applyAlignment="1">
      <alignment horizontal="left"/>
    </xf>
    <xf numFmtId="0" fontId="18" fillId="0" borderId="65" xfId="0" applyFont="1" applyBorder="1" applyAlignment="1" applyProtection="1">
      <alignment horizontal="left"/>
      <protection locked="0"/>
    </xf>
    <xf numFmtId="0" fontId="18" fillId="0" borderId="36" xfId="0" applyFont="1" applyBorder="1" applyAlignment="1" applyProtection="1">
      <alignment horizontal="left"/>
      <protection locked="0"/>
    </xf>
    <xf numFmtId="0" fontId="18" fillId="0" borderId="68" xfId="0" applyFont="1" applyBorder="1" applyAlignment="1" applyProtection="1">
      <alignment horizontal="left"/>
      <protection locked="0"/>
    </xf>
    <xf numFmtId="0" fontId="9" fillId="4" borderId="125" xfId="0" applyFont="1" applyFill="1" applyBorder="1" applyAlignment="1">
      <alignment horizontal="left" vertical="center"/>
    </xf>
    <xf numFmtId="0" fontId="9" fillId="4" borderId="36" xfId="0" applyFont="1" applyFill="1" applyBorder="1" applyAlignment="1">
      <alignment horizontal="left" vertical="center"/>
    </xf>
    <xf numFmtId="0" fontId="9" fillId="4" borderId="37" xfId="0" applyFont="1" applyFill="1" applyBorder="1" applyAlignment="1">
      <alignment horizontal="left" vertical="center"/>
    </xf>
    <xf numFmtId="0" fontId="18" fillId="0" borderId="65" xfId="0" applyFont="1" applyBorder="1" applyAlignment="1" applyProtection="1">
      <alignment horizontal="center"/>
      <protection locked="0"/>
    </xf>
    <xf numFmtId="0" fontId="18" fillId="0" borderId="36" xfId="0" applyFont="1" applyBorder="1" applyAlignment="1" applyProtection="1">
      <alignment horizontal="center"/>
      <protection locked="0"/>
    </xf>
    <xf numFmtId="0" fontId="18" fillId="0" borderId="68" xfId="0" applyFont="1" applyBorder="1" applyAlignment="1" applyProtection="1">
      <alignment horizontal="center"/>
      <protection locked="0"/>
    </xf>
    <xf numFmtId="0" fontId="9" fillId="4" borderId="221" xfId="0" applyFont="1" applyFill="1" applyBorder="1" applyAlignment="1">
      <alignment horizontal="left"/>
    </xf>
    <xf numFmtId="0" fontId="9" fillId="4" borderId="222" xfId="0" applyFont="1" applyFill="1" applyBorder="1" applyAlignment="1">
      <alignment horizontal="left"/>
    </xf>
    <xf numFmtId="0" fontId="9" fillId="4" borderId="223" xfId="0" applyFont="1" applyFill="1" applyBorder="1" applyAlignment="1">
      <alignment horizontal="left"/>
    </xf>
    <xf numFmtId="49" fontId="18" fillId="0" borderId="224" xfId="0" applyNumberFormat="1" applyFont="1" applyBorder="1" applyAlignment="1" applyProtection="1">
      <alignment horizontal="left"/>
      <protection locked="0"/>
    </xf>
    <xf numFmtId="49" fontId="18" fillId="0" borderId="222" xfId="0" applyNumberFormat="1" applyFont="1" applyBorder="1" applyAlignment="1" applyProtection="1">
      <alignment horizontal="left"/>
      <protection locked="0"/>
    </xf>
    <xf numFmtId="49" fontId="18" fillId="0" borderId="225" xfId="0" applyNumberFormat="1" applyFont="1" applyBorder="1" applyAlignment="1" applyProtection="1">
      <alignment horizontal="left"/>
      <protection locked="0"/>
    </xf>
    <xf numFmtId="0" fontId="9" fillId="4" borderId="226" xfId="0" applyFont="1" applyFill="1" applyBorder="1" applyAlignment="1">
      <alignment horizontal="left"/>
    </xf>
    <xf numFmtId="0" fontId="9" fillId="4" borderId="227" xfId="0" applyFont="1" applyFill="1" applyBorder="1" applyAlignment="1">
      <alignment horizontal="left"/>
    </xf>
    <xf numFmtId="0" fontId="9" fillId="4" borderId="228" xfId="0" applyFont="1" applyFill="1" applyBorder="1" applyAlignment="1">
      <alignment horizontal="left"/>
    </xf>
    <xf numFmtId="0" fontId="18" fillId="6" borderId="224" xfId="0" applyFont="1" applyFill="1" applyBorder="1" applyAlignment="1" applyProtection="1">
      <alignment horizontal="left"/>
      <protection locked="0"/>
    </xf>
    <xf numFmtId="0" fontId="18" fillId="6" borderId="222" xfId="0" applyFont="1" applyFill="1" applyBorder="1" applyAlignment="1" applyProtection="1">
      <alignment horizontal="left"/>
      <protection locked="0"/>
    </xf>
    <xf numFmtId="0" fontId="18" fillId="6" borderId="225" xfId="0" applyFont="1" applyFill="1" applyBorder="1" applyAlignment="1" applyProtection="1">
      <alignment horizontal="left"/>
      <protection locked="0"/>
    </xf>
    <xf numFmtId="0" fontId="9" fillId="4" borderId="24" xfId="0" applyFont="1" applyFill="1" applyBorder="1" applyAlignment="1">
      <alignment horizontal="left" vertical="center"/>
    </xf>
    <xf numFmtId="0" fontId="9" fillId="4" borderId="46" xfId="0" applyFont="1" applyFill="1" applyBorder="1" applyAlignment="1">
      <alignment horizontal="left" vertical="center"/>
    </xf>
    <xf numFmtId="0" fontId="9" fillId="4" borderId="149" xfId="0" applyFont="1" applyFill="1" applyBorder="1" applyAlignment="1">
      <alignment horizontal="left" vertical="center"/>
    </xf>
    <xf numFmtId="0" fontId="9" fillId="4" borderId="31" xfId="0" applyFont="1" applyFill="1" applyBorder="1" applyAlignment="1">
      <alignment horizontal="left" vertical="center"/>
    </xf>
    <xf numFmtId="0" fontId="9" fillId="4" borderId="0" xfId="0" applyFont="1" applyFill="1" applyAlignment="1">
      <alignment horizontal="left" vertical="center"/>
    </xf>
    <xf numFmtId="0" fontId="9" fillId="4" borderId="58" xfId="0" applyFont="1" applyFill="1" applyBorder="1" applyAlignment="1">
      <alignment horizontal="left" vertical="center"/>
    </xf>
    <xf numFmtId="0" fontId="9" fillId="4" borderId="210" xfId="0" applyFont="1" applyFill="1" applyBorder="1" applyAlignment="1">
      <alignment horizontal="left"/>
    </xf>
    <xf numFmtId="0" fontId="9" fillId="4" borderId="212" xfId="0" applyFont="1" applyFill="1" applyBorder="1" applyAlignment="1">
      <alignment horizontal="left"/>
    </xf>
    <xf numFmtId="0" fontId="9" fillId="4" borderId="213" xfId="0" applyFont="1" applyFill="1" applyBorder="1" applyAlignment="1">
      <alignment horizontal="left"/>
    </xf>
    <xf numFmtId="0" fontId="18" fillId="0" borderId="150" xfId="0" applyFont="1" applyBorder="1" applyAlignment="1">
      <alignment horizontal="left" vertical="center" wrapText="1"/>
    </xf>
    <xf numFmtId="0" fontId="18" fillId="0" borderId="46" xfId="0" applyFont="1" applyBorder="1" applyAlignment="1">
      <alignment horizontal="left" vertical="center" wrapText="1"/>
    </xf>
    <xf numFmtId="0" fontId="18" fillId="0" borderId="167" xfId="0" applyFont="1" applyBorder="1" applyAlignment="1">
      <alignment horizontal="left" vertical="center" wrapText="1"/>
    </xf>
    <xf numFmtId="0" fontId="18" fillId="0" borderId="59" xfId="0" applyFont="1" applyBorder="1" applyAlignment="1">
      <alignment horizontal="left" vertical="center" wrapText="1"/>
    </xf>
    <xf numFmtId="0" fontId="18" fillId="0" borderId="60" xfId="0" applyFont="1" applyBorder="1" applyAlignment="1">
      <alignment horizontal="left" vertical="center" wrapText="1"/>
    </xf>
    <xf numFmtId="0" fontId="18" fillId="0" borderId="64" xfId="0" applyFont="1" applyBorder="1" applyAlignment="1">
      <alignment horizontal="left" vertical="center" wrapText="1"/>
    </xf>
    <xf numFmtId="0" fontId="9" fillId="4" borderId="241" xfId="0" applyFont="1" applyFill="1" applyBorder="1" applyAlignment="1">
      <alignment horizontal="left"/>
    </xf>
    <xf numFmtId="0" fontId="9" fillId="4" borderId="205" xfId="0" applyFont="1" applyFill="1" applyBorder="1" applyAlignment="1">
      <alignment horizontal="left"/>
    </xf>
    <xf numFmtId="0" fontId="9" fillId="4" borderId="208" xfId="0" applyFont="1" applyFill="1" applyBorder="1" applyAlignment="1">
      <alignment horizontal="left"/>
    </xf>
    <xf numFmtId="0" fontId="18" fillId="0" borderId="204" xfId="0" applyFont="1" applyBorder="1" applyAlignment="1" applyProtection="1">
      <alignment horizontal="left"/>
      <protection locked="0"/>
    </xf>
    <xf numFmtId="0" fontId="18" fillId="0" borderId="205" xfId="0" applyFont="1" applyBorder="1" applyAlignment="1" applyProtection="1">
      <alignment horizontal="left"/>
      <protection locked="0"/>
    </xf>
    <xf numFmtId="0" fontId="18" fillId="0" borderId="280" xfId="0" applyFont="1" applyBorder="1" applyAlignment="1" applyProtection="1">
      <alignment horizontal="left"/>
      <protection locked="0"/>
    </xf>
    <xf numFmtId="0" fontId="9" fillId="4" borderId="200" xfId="0" applyFont="1" applyFill="1" applyBorder="1" applyAlignment="1">
      <alignment horizontal="left"/>
    </xf>
    <xf numFmtId="0" fontId="9" fillId="4" borderId="202" xfId="0" applyFont="1" applyFill="1" applyBorder="1" applyAlignment="1">
      <alignment horizontal="left"/>
    </xf>
    <xf numFmtId="0" fontId="9" fillId="4" borderId="203" xfId="0" applyFont="1" applyFill="1" applyBorder="1" applyAlignment="1">
      <alignment horizontal="left"/>
    </xf>
    <xf numFmtId="0" fontId="18" fillId="6" borderId="242" xfId="0" applyFont="1" applyFill="1" applyBorder="1" applyAlignment="1" applyProtection="1">
      <alignment horizontal="left"/>
      <protection locked="0"/>
    </xf>
    <xf numFmtId="0" fontId="18" fillId="6" borderId="202" xfId="0" applyFont="1" applyFill="1" applyBorder="1" applyAlignment="1" applyProtection="1">
      <alignment horizontal="left"/>
      <protection locked="0"/>
    </xf>
    <xf numFmtId="0" fontId="18" fillId="6" borderId="243" xfId="0" applyFont="1" applyFill="1" applyBorder="1" applyAlignment="1" applyProtection="1">
      <alignment horizontal="left"/>
      <protection locked="0"/>
    </xf>
    <xf numFmtId="0" fontId="9" fillId="4" borderId="50" xfId="0" applyFont="1" applyFill="1" applyBorder="1" applyAlignment="1">
      <alignment horizontal="left" vertical="center"/>
    </xf>
    <xf numFmtId="0" fontId="9" fillId="4" borderId="107" xfId="0" applyFont="1" applyFill="1" applyBorder="1" applyAlignment="1">
      <alignment horizontal="left" vertical="center"/>
    </xf>
    <xf numFmtId="0" fontId="9" fillId="4" borderId="51" xfId="0" applyFont="1" applyFill="1" applyBorder="1" applyAlignment="1">
      <alignment horizontal="left" vertical="center"/>
    </xf>
    <xf numFmtId="0" fontId="18" fillId="0" borderId="199" xfId="0" applyFont="1" applyBorder="1" applyAlignment="1" applyProtection="1">
      <alignment horizontal="left" vertical="center"/>
      <protection locked="0"/>
    </xf>
    <xf numFmtId="0" fontId="18" fillId="0" borderId="107" xfId="0" applyFont="1" applyBorder="1" applyAlignment="1" applyProtection="1">
      <alignment horizontal="left" vertical="center"/>
      <protection locked="0"/>
    </xf>
    <xf numFmtId="0" fontId="18" fillId="0" borderId="209" xfId="0" applyFont="1" applyBorder="1" applyAlignment="1" applyProtection="1">
      <alignment horizontal="left" vertical="center"/>
      <protection locked="0"/>
    </xf>
    <xf numFmtId="0" fontId="9" fillId="4" borderId="230" xfId="0" applyFont="1" applyFill="1" applyBorder="1" applyAlignment="1">
      <alignment horizontal="left"/>
    </xf>
    <xf numFmtId="0" fontId="9" fillId="4" borderId="231" xfId="0" applyFont="1" applyFill="1" applyBorder="1" applyAlignment="1">
      <alignment horizontal="left"/>
    </xf>
    <xf numFmtId="0" fontId="9" fillId="4" borderId="232" xfId="0" applyFont="1" applyFill="1" applyBorder="1" applyAlignment="1">
      <alignment horizontal="left"/>
    </xf>
    <xf numFmtId="0" fontId="18" fillId="0" borderId="278" xfId="0" applyFont="1" applyBorder="1" applyAlignment="1" applyProtection="1">
      <alignment horizontal="left"/>
      <protection locked="0"/>
    </xf>
    <xf numFmtId="0" fontId="18" fillId="0" borderId="231" xfId="0" applyFont="1" applyBorder="1" applyAlignment="1" applyProtection="1">
      <alignment horizontal="left"/>
      <protection locked="0"/>
    </xf>
    <xf numFmtId="0" fontId="18" fillId="0" borderId="279" xfId="0" applyFont="1" applyBorder="1" applyAlignment="1" applyProtection="1">
      <alignment horizontal="left"/>
      <protection locked="0"/>
    </xf>
    <xf numFmtId="0" fontId="9" fillId="4" borderId="233" xfId="0" applyFont="1" applyFill="1" applyBorder="1" applyAlignment="1">
      <alignment horizontal="left"/>
    </xf>
    <xf numFmtId="0" fontId="9" fillId="4" borderId="234" xfId="0" applyFont="1" applyFill="1" applyBorder="1" applyAlignment="1">
      <alignment horizontal="left"/>
    </xf>
    <xf numFmtId="0" fontId="9" fillId="4" borderId="235" xfId="0" applyFont="1" applyFill="1" applyBorder="1" applyAlignment="1">
      <alignment horizontal="left"/>
    </xf>
    <xf numFmtId="0" fontId="18" fillId="6" borderId="236" xfId="0" applyFont="1" applyFill="1" applyBorder="1" applyAlignment="1" applyProtection="1">
      <alignment horizontal="left"/>
      <protection locked="0"/>
    </xf>
    <xf numFmtId="0" fontId="18" fillId="6" borderId="187" xfId="0" applyFont="1" applyFill="1" applyBorder="1" applyAlignment="1" applyProtection="1">
      <alignment horizontal="left"/>
      <protection locked="0"/>
    </xf>
    <xf numFmtId="0" fontId="18" fillId="6" borderId="237" xfId="0" applyFont="1" applyFill="1" applyBorder="1" applyAlignment="1" applyProtection="1">
      <alignment horizontal="left"/>
      <protection locked="0"/>
    </xf>
    <xf numFmtId="0" fontId="9" fillId="4" borderId="186" xfId="0" applyFont="1" applyFill="1" applyBorder="1" applyAlignment="1">
      <alignment horizontal="left" vertical="center"/>
    </xf>
    <xf numFmtId="0" fontId="9" fillId="4" borderId="187" xfId="0" applyFont="1" applyFill="1" applyBorder="1" applyAlignment="1">
      <alignment horizontal="left" vertical="center"/>
    </xf>
    <xf numFmtId="0" fontId="9" fillId="4" borderId="238" xfId="0" applyFont="1" applyFill="1" applyBorder="1" applyAlignment="1">
      <alignment horizontal="left" vertical="center"/>
    </xf>
    <xf numFmtId="0" fontId="9" fillId="0" borderId="239" xfId="0" applyFont="1" applyBorder="1" applyAlignment="1" applyProtection="1">
      <alignment horizontal="left"/>
      <protection locked="0"/>
    </xf>
    <xf numFmtId="0" fontId="9" fillId="0" borderId="234" xfId="0" applyFont="1" applyBorder="1" applyAlignment="1" applyProtection="1">
      <alignment horizontal="left"/>
      <protection locked="0"/>
    </xf>
    <xf numFmtId="0" fontId="9" fillId="0" borderId="240" xfId="0" applyFont="1" applyBorder="1" applyAlignment="1" applyProtection="1">
      <alignment horizontal="left"/>
      <protection locked="0"/>
    </xf>
    <xf numFmtId="49" fontId="18" fillId="0" borderId="65" xfId="0" applyNumberFormat="1" applyFont="1" applyBorder="1" applyAlignment="1" applyProtection="1">
      <alignment horizontal="left"/>
      <protection locked="0"/>
    </xf>
    <xf numFmtId="49" fontId="18" fillId="0" borderId="36" xfId="0" applyNumberFormat="1" applyFont="1" applyBorder="1" applyAlignment="1" applyProtection="1">
      <alignment horizontal="left"/>
      <protection locked="0"/>
    </xf>
    <xf numFmtId="49" fontId="18" fillId="0" borderId="68" xfId="0" applyNumberFormat="1" applyFont="1" applyBorder="1" applyAlignment="1" applyProtection="1">
      <alignment horizontal="left"/>
      <protection locked="0"/>
    </xf>
    <xf numFmtId="0" fontId="18" fillId="0" borderId="211" xfId="0" applyFont="1" applyBorder="1" applyAlignment="1" applyProtection="1">
      <alignment horizontal="left"/>
      <protection locked="0"/>
    </xf>
    <xf numFmtId="0" fontId="18" fillId="0" borderId="212" xfId="0" applyFont="1" applyBorder="1" applyAlignment="1" applyProtection="1">
      <alignment horizontal="left"/>
      <protection locked="0"/>
    </xf>
    <xf numFmtId="0" fontId="18" fillId="0" borderId="229" xfId="0" applyFont="1" applyBorder="1" applyAlignment="1" applyProtection="1">
      <alignment horizontal="left"/>
      <protection locked="0"/>
    </xf>
    <xf numFmtId="0" fontId="42" fillId="6" borderId="3" xfId="0" applyFont="1" applyFill="1" applyBorder="1" applyAlignment="1" applyProtection="1">
      <alignment horizontal="center"/>
      <protection locked="0"/>
    </xf>
    <xf numFmtId="0" fontId="42" fillId="6" borderId="4" xfId="0" applyFont="1" applyFill="1" applyBorder="1" applyAlignment="1" applyProtection="1">
      <alignment horizontal="center"/>
      <protection locked="0"/>
    </xf>
    <xf numFmtId="0" fontId="42" fillId="6" borderId="44" xfId="0" applyFont="1" applyFill="1" applyBorder="1" applyAlignment="1" applyProtection="1">
      <alignment horizontal="center"/>
      <protection locked="0"/>
    </xf>
    <xf numFmtId="0" fontId="9" fillId="4" borderId="45" xfId="0" applyFont="1" applyFill="1" applyBorder="1" applyAlignment="1">
      <alignment horizontal="left"/>
    </xf>
    <xf numFmtId="0" fontId="9" fillId="4" borderId="4" xfId="0" applyFont="1" applyFill="1" applyBorder="1" applyAlignment="1">
      <alignment horizontal="left"/>
    </xf>
    <xf numFmtId="0" fontId="9" fillId="4" borderId="44" xfId="0" applyFont="1" applyFill="1" applyBorder="1" applyAlignment="1">
      <alignment horizontal="left"/>
    </xf>
    <xf numFmtId="0" fontId="18" fillId="5" borderId="45" xfId="0" applyFont="1" applyFill="1" applyBorder="1" applyAlignment="1" applyProtection="1">
      <alignment horizontal="center"/>
      <protection locked="0"/>
    </xf>
    <xf numFmtId="0" fontId="18" fillId="5" borderId="4" xfId="0" applyFont="1" applyFill="1" applyBorder="1" applyAlignment="1" applyProtection="1">
      <alignment horizontal="center"/>
      <protection locked="0"/>
    </xf>
    <xf numFmtId="0" fontId="18" fillId="5" borderId="44" xfId="0" applyFont="1" applyFill="1" applyBorder="1" applyAlignment="1" applyProtection="1">
      <alignment horizontal="center"/>
      <protection locked="0"/>
    </xf>
    <xf numFmtId="0" fontId="9" fillId="5" borderId="45" xfId="0" applyFont="1" applyFill="1" applyBorder="1" applyAlignment="1" applyProtection="1">
      <alignment horizontal="center"/>
      <protection locked="0"/>
    </xf>
    <xf numFmtId="0" fontId="9" fillId="5" borderId="4" xfId="0" applyFont="1" applyFill="1" applyBorder="1" applyAlignment="1" applyProtection="1">
      <alignment horizontal="center"/>
      <protection locked="0"/>
    </xf>
    <xf numFmtId="0" fontId="9" fillId="5" borderId="5" xfId="0" applyFont="1" applyFill="1" applyBorder="1" applyAlignment="1" applyProtection="1">
      <alignment horizontal="center"/>
      <protection locked="0"/>
    </xf>
    <xf numFmtId="0" fontId="5" fillId="4" borderId="76" xfId="0" applyFont="1" applyFill="1" applyBorder="1" applyAlignment="1">
      <alignment horizontal="center"/>
    </xf>
    <xf numFmtId="0" fontId="5" fillId="4" borderId="48" xfId="0" applyFont="1" applyFill="1" applyBorder="1" applyAlignment="1">
      <alignment horizontal="center"/>
    </xf>
    <xf numFmtId="0" fontId="5" fillId="4" borderId="49" xfId="0" applyFont="1" applyFill="1" applyBorder="1" applyAlignment="1">
      <alignment horizontal="center"/>
    </xf>
    <xf numFmtId="0" fontId="9" fillId="4" borderId="186" xfId="0" applyFont="1" applyFill="1" applyBorder="1" applyAlignment="1">
      <alignment horizontal="left"/>
    </xf>
    <xf numFmtId="0" fontId="9" fillId="4" borderId="187" xfId="0" applyFont="1" applyFill="1" applyBorder="1" applyAlignment="1">
      <alignment horizontal="left"/>
    </xf>
    <xf numFmtId="0" fontId="9" fillId="4" borderId="238" xfId="0" applyFont="1" applyFill="1" applyBorder="1" applyAlignment="1">
      <alignment horizontal="left"/>
    </xf>
    <xf numFmtId="0" fontId="18" fillId="0" borderId="236" xfId="0" applyFont="1" applyBorder="1" applyAlignment="1" applyProtection="1">
      <alignment horizontal="left"/>
      <protection locked="0"/>
    </xf>
    <xf numFmtId="0" fontId="18" fillId="0" borderId="187" xfId="0" applyFont="1" applyBorder="1" applyAlignment="1" applyProtection="1">
      <alignment horizontal="left"/>
      <protection locked="0"/>
    </xf>
    <xf numFmtId="0" fontId="18" fillId="0" borderId="237" xfId="0" applyFont="1" applyBorder="1" applyAlignment="1" applyProtection="1">
      <alignment horizontal="left"/>
      <protection locked="0"/>
    </xf>
    <xf numFmtId="0" fontId="9" fillId="4" borderId="360" xfId="0" applyFont="1" applyFill="1" applyBorder="1" applyAlignment="1">
      <alignment horizontal="left"/>
    </xf>
    <xf numFmtId="0" fontId="9" fillId="4" borderId="361" xfId="0" applyFont="1" applyFill="1" applyBorder="1" applyAlignment="1">
      <alignment horizontal="left"/>
    </xf>
    <xf numFmtId="0" fontId="9" fillId="4" borderId="362" xfId="0" applyFont="1" applyFill="1" applyBorder="1" applyAlignment="1">
      <alignment horizontal="left"/>
    </xf>
    <xf numFmtId="0" fontId="18" fillId="6" borderId="363" xfId="0" applyFont="1" applyFill="1" applyBorder="1" applyAlignment="1" applyProtection="1">
      <alignment horizontal="left"/>
      <protection locked="0"/>
    </xf>
    <xf numFmtId="0" fontId="18" fillId="6" borderId="361" xfId="0" applyFont="1" applyFill="1" applyBorder="1" applyAlignment="1" applyProtection="1">
      <alignment horizontal="left"/>
      <protection locked="0"/>
    </xf>
    <xf numFmtId="0" fontId="18" fillId="6" borderId="364" xfId="0" applyFont="1" applyFill="1" applyBorder="1" applyAlignment="1" applyProtection="1">
      <alignment horizontal="left"/>
      <protection locked="0"/>
    </xf>
    <xf numFmtId="0" fontId="18" fillId="0" borderId="70" xfId="0" applyFont="1" applyBorder="1" applyAlignment="1" applyProtection="1">
      <alignment horizontal="left"/>
      <protection locked="0"/>
    </xf>
    <xf numFmtId="0" fontId="18" fillId="0" borderId="71" xfId="0" applyFont="1" applyBorder="1" applyAlignment="1" applyProtection="1">
      <alignment horizontal="left"/>
      <protection locked="0"/>
    </xf>
    <xf numFmtId="0" fontId="18" fillId="0" borderId="75" xfId="0" applyFont="1" applyBorder="1" applyAlignment="1" applyProtection="1">
      <alignment horizontal="left"/>
      <protection locked="0"/>
    </xf>
    <xf numFmtId="0" fontId="18" fillId="4" borderId="125" xfId="0" applyFont="1" applyFill="1" applyBorder="1" applyAlignment="1">
      <alignment horizontal="left"/>
    </xf>
    <xf numFmtId="0" fontId="18" fillId="4" borderId="36" xfId="0" applyFont="1" applyFill="1" applyBorder="1" applyAlignment="1">
      <alignment horizontal="left"/>
    </xf>
    <xf numFmtId="0" fontId="18" fillId="4" borderId="37" xfId="0" applyFont="1" applyFill="1" applyBorder="1" applyAlignment="1">
      <alignment horizontal="left"/>
    </xf>
    <xf numFmtId="0" fontId="18" fillId="0" borderId="66" xfId="0" applyFont="1" applyBorder="1" applyAlignment="1" applyProtection="1">
      <alignment horizontal="center"/>
      <protection locked="0"/>
    </xf>
    <xf numFmtId="0" fontId="43" fillId="0" borderId="65" xfId="4" applyFont="1" applyBorder="1" applyAlignment="1" applyProtection="1">
      <alignment horizontal="center"/>
      <protection locked="0"/>
    </xf>
    <xf numFmtId="0" fontId="18" fillId="4" borderId="258" xfId="0" applyFont="1" applyFill="1" applyBorder="1" applyAlignment="1">
      <alignment horizontal="left"/>
    </xf>
    <xf numFmtId="0" fontId="18" fillId="4" borderId="71" xfId="0" applyFont="1" applyFill="1" applyBorder="1" applyAlignment="1">
      <alignment horizontal="left"/>
    </xf>
    <xf numFmtId="0" fontId="18" fillId="4" borderId="72" xfId="0" applyFont="1" applyFill="1" applyBorder="1" applyAlignment="1">
      <alignment horizontal="left"/>
    </xf>
    <xf numFmtId="14" fontId="18" fillId="0" borderId="70" xfId="0" applyNumberFormat="1" applyFont="1" applyBorder="1" applyAlignment="1" applyProtection="1">
      <alignment horizontal="center"/>
      <protection locked="0"/>
    </xf>
    <xf numFmtId="14" fontId="18" fillId="0" borderId="71" xfId="0" applyNumberFormat="1" applyFont="1" applyBorder="1" applyAlignment="1" applyProtection="1">
      <alignment horizontal="center"/>
      <protection locked="0"/>
    </xf>
    <xf numFmtId="14" fontId="18" fillId="0" borderId="73" xfId="0" applyNumberFormat="1" applyFont="1" applyBorder="1" applyAlignment="1" applyProtection="1">
      <alignment horizontal="center"/>
      <protection locked="0"/>
    </xf>
    <xf numFmtId="0" fontId="0" fillId="4" borderId="3" xfId="0" applyFill="1" applyBorder="1" applyAlignment="1">
      <alignment horizontal="center" wrapText="1"/>
    </xf>
    <xf numFmtId="0" fontId="0" fillId="4" borderId="4" xfId="0" applyFill="1" applyBorder="1" applyAlignment="1">
      <alignment horizontal="center" wrapText="1"/>
    </xf>
    <xf numFmtId="0" fontId="0" fillId="4" borderId="5" xfId="0" applyFill="1" applyBorder="1" applyAlignment="1">
      <alignment horizontal="center" wrapText="1"/>
    </xf>
    <xf numFmtId="0" fontId="6" fillId="0" borderId="6" xfId="0" applyFont="1" applyBorder="1" applyAlignment="1" applyProtection="1">
      <alignment horizontal="center" vertical="center"/>
      <protection locked="0"/>
    </xf>
    <xf numFmtId="0" fontId="6" fillId="0" borderId="44" xfId="0" applyFont="1" applyBorder="1" applyAlignment="1" applyProtection="1">
      <alignment horizontal="center" vertical="center"/>
      <protection locked="0"/>
    </xf>
    <xf numFmtId="0" fontId="6" fillId="0" borderId="7" xfId="0" applyFont="1" applyBorder="1" applyAlignment="1" applyProtection="1">
      <alignment horizontal="center" vertical="center"/>
      <protection locked="0"/>
    </xf>
    <xf numFmtId="0" fontId="18" fillId="4" borderId="7" xfId="0" applyFont="1" applyFill="1" applyBorder="1" applyAlignment="1">
      <alignment horizontal="left" vertical="center"/>
    </xf>
    <xf numFmtId="49" fontId="18" fillId="0" borderId="7" xfId="0" applyNumberFormat="1" applyFont="1" applyBorder="1" applyAlignment="1" applyProtection="1">
      <alignment horizontal="center" vertical="center"/>
      <protection locked="0"/>
    </xf>
    <xf numFmtId="49" fontId="18" fillId="0" borderId="8" xfId="0" applyNumberFormat="1" applyFont="1" applyBorder="1" applyAlignment="1" applyProtection="1">
      <alignment horizontal="center" vertical="center"/>
      <protection locked="0"/>
    </xf>
    <xf numFmtId="0" fontId="18" fillId="4" borderId="241" xfId="0" applyFont="1" applyFill="1" applyBorder="1" applyAlignment="1">
      <alignment horizontal="left"/>
    </xf>
    <xf numFmtId="0" fontId="18" fillId="4" borderId="205" xfId="0" applyFont="1" applyFill="1" applyBorder="1" applyAlignment="1">
      <alignment horizontal="left"/>
    </xf>
    <xf numFmtId="0" fontId="18" fillId="4" borderId="208" xfId="0" applyFont="1" applyFill="1" applyBorder="1" applyAlignment="1">
      <alignment horizontal="left"/>
    </xf>
    <xf numFmtId="0" fontId="18" fillId="0" borderId="204" xfId="0" applyFont="1" applyBorder="1" applyAlignment="1" applyProtection="1">
      <alignment horizontal="center"/>
      <protection locked="0"/>
    </xf>
    <xf numFmtId="0" fontId="18" fillId="0" borderId="205" xfId="0" applyFont="1" applyBorder="1" applyAlignment="1" applyProtection="1">
      <alignment horizontal="center"/>
      <protection locked="0"/>
    </xf>
    <xf numFmtId="0" fontId="18" fillId="0" borderId="206" xfId="0" applyFont="1" applyBorder="1" applyAlignment="1" applyProtection="1">
      <alignment horizontal="center"/>
      <protection locked="0"/>
    </xf>
    <xf numFmtId="0" fontId="18" fillId="4" borderId="106" xfId="0" applyFont="1" applyFill="1" applyBorder="1" applyAlignment="1">
      <alignment horizontal="left" vertical="center"/>
    </xf>
    <xf numFmtId="0" fontId="18" fillId="4" borderId="107" xfId="0" applyFont="1" applyFill="1" applyBorder="1" applyAlignment="1">
      <alignment horizontal="left" vertical="center"/>
    </xf>
    <xf numFmtId="0" fontId="18" fillId="4" borderId="51" xfId="0" applyFont="1" applyFill="1" applyBorder="1" applyAlignment="1">
      <alignment horizontal="left" vertical="center"/>
    </xf>
    <xf numFmtId="0" fontId="18" fillId="4" borderId="109" xfId="0" applyFont="1" applyFill="1" applyBorder="1" applyAlignment="1">
      <alignment horizontal="left" vertical="center"/>
    </xf>
    <xf numFmtId="0" fontId="18" fillId="4" borderId="0" xfId="0" applyFont="1" applyFill="1" applyAlignment="1">
      <alignment horizontal="left" vertical="center"/>
    </xf>
    <xf numFmtId="0" fontId="18" fillId="4" borderId="58" xfId="0" applyFont="1" applyFill="1" applyBorder="1" applyAlignment="1">
      <alignment horizontal="left" vertical="center"/>
    </xf>
    <xf numFmtId="0" fontId="18" fillId="4" borderId="63" xfId="0" applyFont="1" applyFill="1" applyBorder="1" applyAlignment="1">
      <alignment horizontal="left" vertical="center"/>
    </xf>
    <xf numFmtId="0" fontId="18" fillId="4" borderId="60" xfId="0" applyFont="1" applyFill="1" applyBorder="1" applyAlignment="1">
      <alignment horizontal="left" vertical="center"/>
    </xf>
    <xf numFmtId="0" fontId="18" fillId="4" borderId="61" xfId="0" applyFont="1" applyFill="1" applyBorder="1" applyAlignment="1">
      <alignment horizontal="left" vertical="center"/>
    </xf>
    <xf numFmtId="0" fontId="18" fillId="0" borderId="281" xfId="0" applyFont="1" applyBorder="1" applyAlignment="1" applyProtection="1">
      <alignment horizontal="left" vertical="center"/>
      <protection locked="0"/>
    </xf>
    <xf numFmtId="0" fontId="18" fillId="0" borderId="0" xfId="0" applyFont="1" applyAlignment="1" applyProtection="1">
      <alignment horizontal="left" vertical="center"/>
      <protection locked="0"/>
    </xf>
    <xf numFmtId="0" fontId="18" fillId="0" borderId="214" xfId="0" applyFont="1" applyBorder="1" applyAlignment="1" applyProtection="1">
      <alignment horizontal="left" vertical="center"/>
      <protection locked="0"/>
    </xf>
    <xf numFmtId="0" fontId="18" fillId="0" borderId="59" xfId="0" applyFont="1" applyBorder="1" applyAlignment="1" applyProtection="1">
      <alignment horizontal="left" vertical="center"/>
      <protection locked="0"/>
    </xf>
    <xf numFmtId="0" fontId="18" fillId="0" borderId="60" xfId="0" applyFont="1" applyBorder="1" applyAlignment="1" applyProtection="1">
      <alignment horizontal="left" vertical="center"/>
      <protection locked="0"/>
    </xf>
    <xf numFmtId="0" fontId="18" fillId="0" borderId="64" xfId="0" applyFont="1" applyBorder="1" applyAlignment="1" applyProtection="1">
      <alignment horizontal="left" vertical="center"/>
      <protection locked="0"/>
    </xf>
    <xf numFmtId="0" fontId="9" fillId="7" borderId="266" xfId="0" applyFont="1" applyFill="1" applyBorder="1" applyAlignment="1">
      <alignment horizontal="left" vertical="center"/>
    </xf>
    <xf numFmtId="0" fontId="9" fillId="7" borderId="77" xfId="0" applyFont="1" applyFill="1" applyBorder="1" applyAlignment="1">
      <alignment horizontal="left" vertical="center"/>
    </xf>
    <xf numFmtId="0" fontId="9" fillId="7" borderId="267" xfId="0" applyFont="1" applyFill="1" applyBorder="1" applyAlignment="1">
      <alignment horizontal="left" vertical="center"/>
    </xf>
    <xf numFmtId="0" fontId="9" fillId="0" borderId="267" xfId="0" applyFont="1" applyBorder="1" applyAlignment="1" applyProtection="1">
      <alignment horizontal="center" vertical="center"/>
      <protection locked="0"/>
    </xf>
    <xf numFmtId="0" fontId="9" fillId="0" borderId="268" xfId="0" applyFont="1" applyBorder="1" applyAlignment="1" applyProtection="1">
      <alignment horizontal="center" vertical="center"/>
      <protection locked="0"/>
    </xf>
    <xf numFmtId="0" fontId="9" fillId="7" borderId="284" xfId="0" applyFont="1" applyFill="1" applyBorder="1" applyAlignment="1">
      <alignment horizontal="left" vertical="center"/>
    </xf>
    <xf numFmtId="0" fontId="9" fillId="7" borderId="285" xfId="0" applyFont="1" applyFill="1" applyBorder="1" applyAlignment="1">
      <alignment horizontal="left" vertical="center"/>
    </xf>
    <xf numFmtId="0" fontId="9" fillId="7" borderId="286" xfId="0" applyFont="1" applyFill="1" applyBorder="1" applyAlignment="1">
      <alignment horizontal="left" vertical="center"/>
    </xf>
    <xf numFmtId="0" fontId="9" fillId="7" borderId="287" xfId="0" applyFont="1" applyFill="1" applyBorder="1" applyAlignment="1">
      <alignment horizontal="left" vertical="center"/>
    </xf>
    <xf numFmtId="0" fontId="9" fillId="0" borderId="150" xfId="0" applyFont="1" applyBorder="1" applyAlignment="1" applyProtection="1">
      <alignment horizontal="center" vertical="center"/>
      <protection locked="0"/>
    </xf>
    <xf numFmtId="0" fontId="9" fillId="0" borderId="167" xfId="0" applyFont="1" applyBorder="1" applyAlignment="1" applyProtection="1">
      <alignment horizontal="center" vertical="center"/>
      <protection locked="0"/>
    </xf>
    <xf numFmtId="0" fontId="9" fillId="0" borderId="155" xfId="0" applyFont="1" applyBorder="1" applyAlignment="1" applyProtection="1">
      <alignment horizontal="center" vertical="center"/>
      <protection locked="0"/>
    </xf>
    <xf numFmtId="0" fontId="9" fillId="0" borderId="219" xfId="0" applyFont="1" applyBorder="1" applyAlignment="1" applyProtection="1">
      <alignment horizontal="center" vertical="center"/>
      <protection locked="0"/>
    </xf>
    <xf numFmtId="0" fontId="9" fillId="7" borderId="274" xfId="0" applyFont="1" applyFill="1" applyBorder="1" applyAlignment="1">
      <alignment horizontal="left" vertical="center"/>
    </xf>
    <xf numFmtId="0" fontId="9" fillId="7" borderId="128" xfId="0" applyFont="1" applyFill="1" applyBorder="1" applyAlignment="1">
      <alignment horizontal="left" vertical="center"/>
    </xf>
    <xf numFmtId="0" fontId="9" fillId="7" borderId="275" xfId="0" applyFont="1" applyFill="1" applyBorder="1" applyAlignment="1">
      <alignment horizontal="left" vertical="center"/>
    </xf>
    <xf numFmtId="0" fontId="18" fillId="4" borderId="74" xfId="0" applyFont="1" applyFill="1" applyBorder="1" applyAlignment="1">
      <alignment horizontal="left" vertical="center"/>
    </xf>
    <xf numFmtId="0" fontId="18" fillId="4" borderId="71" xfId="0" applyFont="1" applyFill="1" applyBorder="1" applyAlignment="1">
      <alignment horizontal="left" vertical="center"/>
    </xf>
    <xf numFmtId="0" fontId="18" fillId="4" borderId="72" xfId="0" applyFont="1" applyFill="1" applyBorder="1" applyAlignment="1">
      <alignment horizontal="left" vertical="center"/>
    </xf>
    <xf numFmtId="0" fontId="18" fillId="0" borderId="70" xfId="0" applyFont="1" applyBorder="1" applyAlignment="1" applyProtection="1">
      <alignment horizontal="center"/>
      <protection locked="0"/>
    </xf>
    <xf numFmtId="0" fontId="18" fillId="0" borderId="71" xfId="0" applyFont="1" applyBorder="1" applyAlignment="1" applyProtection="1">
      <alignment horizontal="center"/>
      <protection locked="0"/>
    </xf>
    <xf numFmtId="0" fontId="18" fillId="0" borderId="75" xfId="0" applyFont="1" applyBorder="1" applyAlignment="1" applyProtection="1">
      <alignment horizontal="center"/>
      <protection locked="0"/>
    </xf>
    <xf numFmtId="0" fontId="19" fillId="7" borderId="3" xfId="0" applyFont="1" applyFill="1" applyBorder="1" applyAlignment="1">
      <alignment horizontal="center"/>
    </xf>
    <xf numFmtId="0" fontId="19" fillId="7" borderId="4" xfId="0" applyFont="1" applyFill="1" applyBorder="1" applyAlignment="1">
      <alignment horizontal="center"/>
    </xf>
    <xf numFmtId="0" fontId="19" fillId="7" borderId="5" xfId="0" applyFont="1" applyFill="1" applyBorder="1" applyAlignment="1">
      <alignment horizontal="center"/>
    </xf>
    <xf numFmtId="0" fontId="19" fillId="7" borderId="282" xfId="0" applyFont="1" applyFill="1" applyBorder="1" applyAlignment="1">
      <alignment horizontal="center" vertical="center" wrapText="1"/>
    </xf>
    <xf numFmtId="0" fontId="19" fillId="7" borderId="142" xfId="0" applyFont="1" applyFill="1" applyBorder="1" applyAlignment="1">
      <alignment horizontal="center" vertical="center" wrapText="1"/>
    </xf>
    <xf numFmtId="0" fontId="19" fillId="7" borderId="157" xfId="0" applyFont="1" applyFill="1" applyBorder="1" applyAlignment="1">
      <alignment horizontal="center" vertical="center" wrapText="1"/>
    </xf>
    <xf numFmtId="0" fontId="4" fillId="6" borderId="157" xfId="0" applyFont="1" applyFill="1" applyBorder="1" applyAlignment="1" applyProtection="1">
      <alignment horizontal="center" vertical="center"/>
      <protection locked="0"/>
    </xf>
    <xf numFmtId="0" fontId="4" fillId="6" borderId="283" xfId="0" applyFont="1" applyFill="1" applyBorder="1" applyAlignment="1" applyProtection="1">
      <alignment horizontal="center" vertical="center"/>
      <protection locked="0"/>
    </xf>
    <xf numFmtId="0" fontId="9" fillId="7" borderId="210" xfId="0" applyFont="1" applyFill="1" applyBorder="1" applyAlignment="1">
      <alignment horizontal="left"/>
    </xf>
    <xf numFmtId="0" fontId="9" fillId="7" borderId="211" xfId="0" applyFont="1" applyFill="1" applyBorder="1" applyAlignment="1">
      <alignment horizontal="left"/>
    </xf>
    <xf numFmtId="0" fontId="9" fillId="7" borderId="212" xfId="0" applyFont="1" applyFill="1" applyBorder="1" applyAlignment="1">
      <alignment horizontal="left"/>
    </xf>
    <xf numFmtId="0" fontId="9" fillId="7" borderId="213" xfId="0" applyFont="1" applyFill="1" applyBorder="1" applyAlignment="1">
      <alignment horizontal="left"/>
    </xf>
    <xf numFmtId="0" fontId="41" fillId="0" borderId="65" xfId="4" applyBorder="1" applyAlignment="1" applyProtection="1">
      <alignment horizontal="center"/>
      <protection locked="0"/>
    </xf>
    <xf numFmtId="0" fontId="9" fillId="0" borderId="36" xfId="0" applyFont="1" applyBorder="1" applyAlignment="1" applyProtection="1">
      <alignment horizontal="center"/>
      <protection locked="0"/>
    </xf>
    <xf numFmtId="0" fontId="9" fillId="0" borderId="66" xfId="0" applyFont="1" applyBorder="1" applyAlignment="1" applyProtection="1">
      <alignment horizontal="center"/>
      <protection locked="0"/>
    </xf>
    <xf numFmtId="0" fontId="9" fillId="7" borderId="215" xfId="0" applyFont="1" applyFill="1" applyBorder="1" applyAlignment="1">
      <alignment horizontal="left"/>
    </xf>
    <xf numFmtId="0" fontId="9" fillId="7" borderId="216" xfId="0" applyFont="1" applyFill="1" applyBorder="1" applyAlignment="1">
      <alignment horizontal="left"/>
    </xf>
    <xf numFmtId="0" fontId="9" fillId="7" borderId="217" xfId="0" applyFont="1" applyFill="1" applyBorder="1" applyAlignment="1">
      <alignment horizontal="left"/>
    </xf>
    <xf numFmtId="0" fontId="9" fillId="7" borderId="218" xfId="0" applyFont="1" applyFill="1" applyBorder="1" applyAlignment="1">
      <alignment horizontal="left"/>
    </xf>
    <xf numFmtId="0" fontId="9" fillId="7" borderId="74" xfId="0" applyFont="1" applyFill="1" applyBorder="1" applyAlignment="1">
      <alignment horizontal="left" vertical="center"/>
    </xf>
    <xf numFmtId="0" fontId="9" fillId="7" borderId="71" xfId="0" applyFont="1" applyFill="1" applyBorder="1" applyAlignment="1">
      <alignment horizontal="left" vertical="center"/>
    </xf>
    <xf numFmtId="0" fontId="9" fillId="7" borderId="72" xfId="0" applyFont="1" applyFill="1" applyBorder="1" applyAlignment="1">
      <alignment horizontal="left" vertical="center"/>
    </xf>
    <xf numFmtId="0" fontId="18" fillId="0" borderId="2" xfId="0" applyFont="1" applyBorder="1" applyAlignment="1" applyProtection="1">
      <alignment horizontal="center"/>
      <protection locked="0"/>
    </xf>
    <xf numFmtId="0" fontId="18" fillId="0" borderId="219" xfId="0" applyFont="1" applyBorder="1" applyAlignment="1" applyProtection="1">
      <alignment horizontal="center"/>
      <protection locked="0"/>
    </xf>
    <xf numFmtId="0" fontId="9" fillId="7" borderId="3" xfId="0" applyFont="1" applyFill="1" applyBorder="1" applyAlignment="1">
      <alignment horizontal="left" vertical="center"/>
    </xf>
    <xf numFmtId="0" fontId="9" fillId="7" borderId="4" xfId="0" applyFont="1" applyFill="1" applyBorder="1" applyAlignment="1">
      <alignment horizontal="left" vertical="center"/>
    </xf>
    <xf numFmtId="0" fontId="9" fillId="7" borderId="142" xfId="0" applyFont="1" applyFill="1" applyBorder="1" applyAlignment="1">
      <alignment horizontal="left" vertical="center"/>
    </xf>
    <xf numFmtId="0" fontId="9" fillId="11" borderId="4" xfId="0" applyFont="1" applyFill="1" applyBorder="1" applyAlignment="1" applyProtection="1">
      <alignment horizontal="left" vertical="center"/>
      <protection locked="0"/>
    </xf>
    <xf numFmtId="0" fontId="9" fillId="11" borderId="5" xfId="0" applyFont="1" applyFill="1" applyBorder="1" applyAlignment="1" applyProtection="1">
      <alignment horizontal="left" vertical="center"/>
      <protection locked="0"/>
    </xf>
    <xf numFmtId="0" fontId="9" fillId="7" borderId="200" xfId="0" applyFont="1" applyFill="1" applyBorder="1" applyAlignment="1">
      <alignment horizontal="left"/>
    </xf>
    <xf numFmtId="0" fontId="9" fillId="7" borderId="201" xfId="0" applyFont="1" applyFill="1" applyBorder="1" applyAlignment="1">
      <alignment horizontal="left"/>
    </xf>
    <xf numFmtId="0" fontId="9" fillId="7" borderId="202" xfId="0" applyFont="1" applyFill="1" applyBorder="1" applyAlignment="1">
      <alignment horizontal="left"/>
    </xf>
    <xf numFmtId="0" fontId="9" fillId="7" borderId="203" xfId="0" applyFont="1" applyFill="1" applyBorder="1" applyAlignment="1">
      <alignment horizontal="left"/>
    </xf>
    <xf numFmtId="0" fontId="9" fillId="0" borderId="204" xfId="0" applyFont="1" applyBorder="1" applyAlignment="1" applyProtection="1">
      <alignment horizontal="center"/>
      <protection locked="0"/>
    </xf>
    <xf numFmtId="0" fontId="9" fillId="0" borderId="205" xfId="0" applyFont="1" applyBorder="1" applyAlignment="1" applyProtection="1">
      <alignment horizontal="center"/>
      <protection locked="0"/>
    </xf>
    <xf numFmtId="0" fontId="9" fillId="0" borderId="206" xfId="0" applyFont="1" applyBorder="1" applyAlignment="1" applyProtection="1">
      <alignment horizontal="center"/>
      <protection locked="0"/>
    </xf>
    <xf numFmtId="0" fontId="9" fillId="7" borderId="207" xfId="0" applyFont="1" applyFill="1" applyBorder="1" applyAlignment="1">
      <alignment horizontal="left" vertical="center"/>
    </xf>
    <xf numFmtId="0" fontId="9" fillId="7" borderId="205" xfId="0" applyFont="1" applyFill="1" applyBorder="1" applyAlignment="1">
      <alignment horizontal="left" vertical="center"/>
    </xf>
    <xf numFmtId="0" fontId="9" fillId="7" borderId="208" xfId="0" applyFont="1" applyFill="1" applyBorder="1" applyAlignment="1">
      <alignment horizontal="left" vertical="center"/>
    </xf>
    <xf numFmtId="0" fontId="9" fillId="7" borderId="67" xfId="0" applyFont="1" applyFill="1" applyBorder="1" applyAlignment="1">
      <alignment horizontal="left" vertical="center"/>
    </xf>
    <xf numFmtId="0" fontId="9" fillId="7" borderId="36" xfId="0" applyFont="1" applyFill="1" applyBorder="1" applyAlignment="1">
      <alignment horizontal="left" vertical="center"/>
    </xf>
    <xf numFmtId="0" fontId="9" fillId="7" borderId="37" xfId="0" applyFont="1" applyFill="1" applyBorder="1" applyAlignment="1">
      <alignment horizontal="left" vertical="center"/>
    </xf>
    <xf numFmtId="0" fontId="9" fillId="0" borderId="107" xfId="0" applyFont="1" applyBorder="1" applyAlignment="1">
      <alignment horizontal="left" vertical="center" wrapText="1"/>
    </xf>
    <xf numFmtId="0" fontId="9" fillId="0" borderId="209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9" fillId="0" borderId="214" xfId="0" applyFont="1" applyBorder="1" applyAlignment="1">
      <alignment horizontal="left" vertical="center" wrapText="1"/>
    </xf>
    <xf numFmtId="0" fontId="9" fillId="0" borderId="60" xfId="0" applyFont="1" applyBorder="1" applyAlignment="1">
      <alignment horizontal="left" vertical="center" wrapText="1"/>
    </xf>
    <xf numFmtId="0" fontId="9" fillId="0" borderId="64" xfId="0" applyFont="1" applyBorder="1" applyAlignment="1">
      <alignment horizontal="left" vertical="center" wrapText="1"/>
    </xf>
    <xf numFmtId="0" fontId="9" fillId="0" borderId="65" xfId="0" applyFont="1" applyBorder="1" applyAlignment="1" applyProtection="1">
      <alignment horizontal="center"/>
      <protection locked="0"/>
    </xf>
    <xf numFmtId="49" fontId="9" fillId="0" borderId="65" xfId="0" applyNumberFormat="1" applyFont="1" applyBorder="1" applyAlignment="1" applyProtection="1">
      <alignment horizontal="center"/>
      <protection locked="0"/>
    </xf>
    <xf numFmtId="49" fontId="9" fillId="0" borderId="36" xfId="0" applyNumberFormat="1" applyFont="1" applyBorder="1" applyAlignment="1" applyProtection="1">
      <alignment horizontal="center"/>
      <protection locked="0"/>
    </xf>
    <xf numFmtId="49" fontId="9" fillId="0" borderId="66" xfId="0" applyNumberFormat="1" applyFont="1" applyBorder="1" applyAlignment="1" applyProtection="1">
      <alignment horizontal="center"/>
      <protection locked="0"/>
    </xf>
    <xf numFmtId="0" fontId="4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5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18" fillId="0" borderId="0" xfId="0" applyFont="1" applyAlignment="1">
      <alignment horizontal="center" vertical="center" wrapText="1"/>
    </xf>
    <xf numFmtId="0" fontId="9" fillId="4" borderId="14" xfId="0" applyFont="1" applyFill="1" applyBorder="1" applyAlignment="1">
      <alignment horizontal="left"/>
    </xf>
    <xf numFmtId="0" fontId="9" fillId="4" borderId="15" xfId="0" applyFont="1" applyFill="1" applyBorder="1" applyAlignment="1">
      <alignment horizontal="left"/>
    </xf>
    <xf numFmtId="0" fontId="18" fillId="4" borderId="15" xfId="0" applyFont="1" applyFill="1" applyBorder="1" applyAlignment="1">
      <alignment horizontal="center"/>
    </xf>
    <xf numFmtId="0" fontId="18" fillId="4" borderId="16" xfId="0" applyFont="1" applyFill="1" applyBorder="1" applyAlignment="1">
      <alignment horizontal="center"/>
    </xf>
    <xf numFmtId="0" fontId="9" fillId="4" borderId="17" xfId="0" applyFont="1" applyFill="1" applyBorder="1" applyAlignment="1">
      <alignment horizontal="left"/>
    </xf>
    <xf numFmtId="0" fontId="18" fillId="4" borderId="18" xfId="0" applyFont="1" applyFill="1" applyBorder="1" applyAlignment="1">
      <alignment horizontal="center"/>
    </xf>
    <xf numFmtId="0" fontId="9" fillId="4" borderId="17" xfId="0" applyFont="1" applyFill="1" applyBorder="1" applyAlignment="1">
      <alignment horizontal="left" vertical="center"/>
    </xf>
    <xf numFmtId="0" fontId="9" fillId="4" borderId="15" xfId="0" applyFont="1" applyFill="1" applyBorder="1" applyAlignment="1">
      <alignment horizontal="left" vertical="center"/>
    </xf>
    <xf numFmtId="0" fontId="18" fillId="4" borderId="15" xfId="0" applyFont="1" applyFill="1" applyBorder="1" applyAlignment="1" applyProtection="1">
      <alignment horizontal="center" vertical="center" wrapText="1"/>
      <protection locked="0"/>
    </xf>
    <xf numFmtId="0" fontId="18" fillId="4" borderId="16" xfId="0" applyFont="1" applyFill="1" applyBorder="1" applyAlignment="1" applyProtection="1">
      <alignment horizontal="center" vertical="center" wrapText="1"/>
      <protection locked="0"/>
    </xf>
    <xf numFmtId="0" fontId="18" fillId="4" borderId="18" xfId="0" applyFont="1" applyFill="1" applyBorder="1" applyAlignment="1" applyProtection="1">
      <alignment horizontal="center" vertical="center" wrapText="1"/>
      <protection locked="0"/>
    </xf>
    <xf numFmtId="0" fontId="18" fillId="4" borderId="15" xfId="0" applyFont="1" applyFill="1" applyBorder="1" applyAlignment="1" applyProtection="1">
      <alignment horizontal="center"/>
      <protection locked="0"/>
    </xf>
    <xf numFmtId="0" fontId="18" fillId="4" borderId="18" xfId="0" applyFont="1" applyFill="1" applyBorder="1" applyAlignment="1" applyProtection="1">
      <alignment horizontal="center"/>
      <protection locked="0"/>
    </xf>
    <xf numFmtId="0" fontId="18" fillId="4" borderId="15" xfId="0" applyFont="1" applyFill="1" applyBorder="1" applyAlignment="1">
      <alignment horizontal="center" vertical="center" wrapText="1"/>
    </xf>
    <xf numFmtId="0" fontId="18" fillId="4" borderId="15" xfId="0" applyFont="1" applyFill="1" applyBorder="1" applyAlignment="1">
      <alignment horizontal="center" vertical="center"/>
    </xf>
    <xf numFmtId="0" fontId="18" fillId="4" borderId="16" xfId="0" applyFont="1" applyFill="1" applyBorder="1" applyAlignment="1">
      <alignment horizontal="center" vertical="center"/>
    </xf>
    <xf numFmtId="0" fontId="18" fillId="4" borderId="18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0" fontId="5" fillId="4" borderId="6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/>
    </xf>
    <xf numFmtId="0" fontId="5" fillId="4" borderId="8" xfId="0" applyFont="1" applyFill="1" applyBorder="1" applyAlignment="1">
      <alignment horizontal="center"/>
    </xf>
    <xf numFmtId="0" fontId="9" fillId="4" borderId="9" xfId="0" applyFont="1" applyFill="1" applyBorder="1" applyAlignment="1">
      <alignment horizontal="left"/>
    </xf>
    <xf numFmtId="0" fontId="9" fillId="4" borderId="10" xfId="0" applyFont="1" applyFill="1" applyBorder="1" applyAlignment="1">
      <alignment horizontal="left"/>
    </xf>
    <xf numFmtId="0" fontId="18" fillId="4" borderId="10" xfId="0" applyFont="1" applyFill="1" applyBorder="1" applyAlignment="1">
      <alignment horizontal="center"/>
    </xf>
    <xf numFmtId="0" fontId="18" fillId="4" borderId="11" xfId="0" applyFont="1" applyFill="1" applyBorder="1" applyAlignment="1">
      <alignment horizontal="center"/>
    </xf>
    <xf numFmtId="0" fontId="9" fillId="4" borderId="12" xfId="0" applyFont="1" applyFill="1" applyBorder="1" applyAlignment="1">
      <alignment horizontal="left"/>
    </xf>
    <xf numFmtId="0" fontId="18" fillId="4" borderId="13" xfId="0" applyFont="1" applyFill="1" applyBorder="1" applyAlignment="1">
      <alignment horizontal="center"/>
    </xf>
    <xf numFmtId="0" fontId="9" fillId="4" borderId="19" xfId="0" applyFont="1" applyFill="1" applyBorder="1" applyAlignment="1">
      <alignment horizontal="left" wrapText="1"/>
    </xf>
    <xf numFmtId="0" fontId="9" fillId="4" borderId="20" xfId="0" applyFont="1" applyFill="1" applyBorder="1" applyAlignment="1">
      <alignment horizontal="left"/>
    </xf>
    <xf numFmtId="0" fontId="18" fillId="4" borderId="20" xfId="0" applyFont="1" applyFill="1" applyBorder="1" applyAlignment="1">
      <alignment horizontal="center"/>
    </xf>
    <xf numFmtId="0" fontId="18" fillId="4" borderId="21" xfId="0" applyFont="1" applyFill="1" applyBorder="1" applyAlignment="1">
      <alignment horizontal="center"/>
    </xf>
    <xf numFmtId="0" fontId="9" fillId="4" borderId="22" xfId="0" applyFont="1" applyFill="1" applyBorder="1" applyAlignment="1">
      <alignment horizontal="left"/>
    </xf>
    <xf numFmtId="0" fontId="18" fillId="4" borderId="20" xfId="0" applyFont="1" applyFill="1" applyBorder="1" applyAlignment="1" applyProtection="1">
      <alignment horizontal="center"/>
      <protection locked="0"/>
    </xf>
    <xf numFmtId="0" fontId="18" fillId="4" borderId="23" xfId="0" applyFont="1" applyFill="1" applyBorder="1" applyAlignment="1" applyProtection="1">
      <alignment horizontal="center"/>
      <protection locked="0"/>
    </xf>
    <xf numFmtId="0" fontId="7" fillId="4" borderId="24" xfId="0" applyFont="1" applyFill="1" applyBorder="1" applyAlignment="1" applyProtection="1">
      <alignment horizontal="center"/>
      <protection locked="0"/>
    </xf>
    <xf numFmtId="0" fontId="7" fillId="4" borderId="25" xfId="0" applyFont="1" applyFill="1" applyBorder="1" applyAlignment="1" applyProtection="1">
      <alignment horizontal="center"/>
      <protection locked="0"/>
    </xf>
    <xf numFmtId="0" fontId="7" fillId="4" borderId="31" xfId="0" applyFont="1" applyFill="1" applyBorder="1" applyAlignment="1" applyProtection="1">
      <alignment horizontal="center"/>
      <protection locked="0"/>
    </xf>
    <xf numFmtId="0" fontId="7" fillId="4" borderId="32" xfId="0" applyFont="1" applyFill="1" applyBorder="1" applyAlignment="1" applyProtection="1">
      <alignment horizontal="center"/>
      <protection locked="0"/>
    </xf>
    <xf numFmtId="0" fontId="7" fillId="4" borderId="38" xfId="0" applyFont="1" applyFill="1" applyBorder="1" applyAlignment="1" applyProtection="1">
      <alignment horizontal="center"/>
      <protection locked="0"/>
    </xf>
    <xf numFmtId="0" fontId="7" fillId="4" borderId="39" xfId="0" applyFont="1" applyFill="1" applyBorder="1" applyAlignment="1" applyProtection="1">
      <alignment horizontal="center"/>
      <protection locked="0"/>
    </xf>
    <xf numFmtId="0" fontId="7" fillId="7" borderId="26" xfId="0" applyFont="1" applyFill="1" applyBorder="1" applyAlignment="1">
      <alignment horizontal="center"/>
    </xf>
    <xf numFmtId="0" fontId="7" fillId="7" borderId="27" xfId="0" applyFont="1" applyFill="1" applyBorder="1" applyAlignment="1">
      <alignment horizontal="center"/>
    </xf>
    <xf numFmtId="0" fontId="7" fillId="7" borderId="28" xfId="0" applyFont="1" applyFill="1" applyBorder="1" applyAlignment="1">
      <alignment horizontal="center"/>
    </xf>
    <xf numFmtId="0" fontId="7" fillId="7" borderId="29" xfId="0" applyFont="1" applyFill="1" applyBorder="1" applyAlignment="1">
      <alignment horizontal="center"/>
    </xf>
    <xf numFmtId="0" fontId="7" fillId="7" borderId="30" xfId="0" applyFont="1" applyFill="1" applyBorder="1" applyAlignment="1">
      <alignment horizontal="center"/>
    </xf>
    <xf numFmtId="0" fontId="9" fillId="4" borderId="14" xfId="0" applyFont="1" applyFill="1" applyBorder="1" applyAlignment="1">
      <alignment horizontal="left" wrapText="1"/>
    </xf>
    <xf numFmtId="0" fontId="18" fillId="4" borderId="18" xfId="0" applyFont="1" applyFill="1" applyBorder="1" applyAlignment="1">
      <alignment horizontal="center" vertical="center"/>
    </xf>
    <xf numFmtId="0" fontId="9" fillId="7" borderId="36" xfId="0" applyFont="1" applyFill="1" applyBorder="1" applyAlignment="1">
      <alignment horizontal="center" wrapText="1"/>
    </xf>
    <xf numFmtId="0" fontId="9" fillId="7" borderId="37" xfId="0" applyFont="1" applyFill="1" applyBorder="1" applyAlignment="1">
      <alignment horizontal="center" wrapText="1"/>
    </xf>
    <xf numFmtId="0" fontId="9" fillId="0" borderId="35" xfId="0" applyFont="1" applyBorder="1" applyAlignment="1" applyProtection="1">
      <alignment horizontal="left" vertical="center" wrapText="1"/>
      <protection locked="0"/>
    </xf>
    <xf numFmtId="0" fontId="9" fillId="0" borderId="35" xfId="0" quotePrefix="1" applyFont="1" applyBorder="1" applyAlignment="1" applyProtection="1">
      <alignment horizontal="left" vertical="center" wrapText="1"/>
      <protection locked="0"/>
    </xf>
    <xf numFmtId="0" fontId="9" fillId="4" borderId="15" xfId="0" applyFont="1" applyFill="1" applyBorder="1" applyAlignment="1" applyProtection="1">
      <alignment horizontal="left" vertical="center"/>
      <protection locked="0"/>
    </xf>
    <xf numFmtId="0" fontId="9" fillId="4" borderId="18" xfId="0" applyFont="1" applyFill="1" applyBorder="1" applyAlignment="1" applyProtection="1">
      <alignment horizontal="left" vertical="center"/>
      <protection locked="0"/>
    </xf>
    <xf numFmtId="0" fontId="9" fillId="7" borderId="33" xfId="0" applyFont="1" applyFill="1" applyBorder="1" applyAlignment="1">
      <alignment horizontal="center" wrapText="1"/>
    </xf>
    <xf numFmtId="0" fontId="9" fillId="7" borderId="34" xfId="0" applyFont="1" applyFill="1" applyBorder="1" applyAlignment="1">
      <alignment horizontal="center" wrapText="1"/>
    </xf>
    <xf numFmtId="0" fontId="9" fillId="8" borderId="36" xfId="0" applyFont="1" applyFill="1" applyBorder="1" applyAlignment="1">
      <alignment horizontal="center" wrapText="1"/>
    </xf>
    <xf numFmtId="0" fontId="9" fillId="8" borderId="37" xfId="0" applyFont="1" applyFill="1" applyBorder="1" applyAlignment="1">
      <alignment horizontal="center" wrapText="1"/>
    </xf>
    <xf numFmtId="0" fontId="7" fillId="8" borderId="26" xfId="0" applyFont="1" applyFill="1" applyBorder="1" applyAlignment="1">
      <alignment horizontal="center"/>
    </xf>
    <xf numFmtId="0" fontId="7" fillId="8" borderId="27" xfId="0" applyFont="1" applyFill="1" applyBorder="1" applyAlignment="1">
      <alignment horizontal="center"/>
    </xf>
    <xf numFmtId="0" fontId="7" fillId="8" borderId="28" xfId="0" applyFont="1" applyFill="1" applyBorder="1" applyAlignment="1">
      <alignment horizontal="center"/>
    </xf>
    <xf numFmtId="0" fontId="7" fillId="8" borderId="29" xfId="0" applyFont="1" applyFill="1" applyBorder="1" applyAlignment="1">
      <alignment horizontal="center"/>
    </xf>
    <xf numFmtId="0" fontId="7" fillId="8" borderId="30" xfId="0" applyFont="1" applyFill="1" applyBorder="1" applyAlignment="1">
      <alignment horizontal="center"/>
    </xf>
    <xf numFmtId="0" fontId="9" fillId="8" borderId="33" xfId="0" applyFont="1" applyFill="1" applyBorder="1" applyAlignment="1">
      <alignment horizontal="center" wrapText="1"/>
    </xf>
    <xf numFmtId="0" fontId="9" fillId="8" borderId="34" xfId="0" applyFont="1" applyFill="1" applyBorder="1" applyAlignment="1">
      <alignment horizontal="center" wrapText="1"/>
    </xf>
    <xf numFmtId="0" fontId="9" fillId="4" borderId="15" xfId="0" applyFont="1" applyFill="1" applyBorder="1" applyAlignment="1">
      <alignment horizontal="left" wrapText="1"/>
    </xf>
    <xf numFmtId="0" fontId="9" fillId="4" borderId="16" xfId="0" applyFont="1" applyFill="1" applyBorder="1" applyAlignment="1" applyProtection="1">
      <alignment horizontal="left" vertical="center"/>
      <protection locked="0"/>
    </xf>
    <xf numFmtId="0" fontId="27" fillId="4" borderId="17" xfId="0" applyFont="1" applyFill="1" applyBorder="1" applyAlignment="1">
      <alignment horizontal="left" vertical="center" wrapText="1"/>
    </xf>
    <xf numFmtId="0" fontId="27" fillId="4" borderId="15" xfId="0" applyFont="1" applyFill="1" applyBorder="1" applyAlignment="1">
      <alignment horizontal="left" vertical="center" wrapText="1"/>
    </xf>
    <xf numFmtId="0" fontId="10" fillId="4" borderId="15" xfId="0" applyFont="1" applyFill="1" applyBorder="1" applyAlignment="1" applyProtection="1">
      <alignment horizontal="center" vertical="center"/>
      <protection locked="0"/>
    </xf>
    <xf numFmtId="0" fontId="10" fillId="4" borderId="40" xfId="0" applyFont="1" applyFill="1" applyBorder="1" applyAlignment="1" applyProtection="1">
      <alignment horizontal="center" vertical="center"/>
      <protection locked="0"/>
    </xf>
    <xf numFmtId="0" fontId="10" fillId="4" borderId="41" xfId="0" applyFont="1" applyFill="1" applyBorder="1" applyAlignment="1" applyProtection="1">
      <alignment horizontal="center" vertical="center"/>
      <protection locked="0"/>
    </xf>
    <xf numFmtId="0" fontId="9" fillId="4" borderId="42" xfId="0" applyFont="1" applyFill="1" applyBorder="1" applyAlignment="1">
      <alignment horizontal="left" vertical="center" wrapText="1"/>
    </xf>
    <xf numFmtId="0" fontId="9" fillId="4" borderId="40" xfId="0" applyFont="1" applyFill="1" applyBorder="1" applyAlignment="1">
      <alignment horizontal="left" vertical="center" wrapText="1"/>
    </xf>
    <xf numFmtId="0" fontId="10" fillId="4" borderId="43" xfId="0" applyFont="1" applyFill="1" applyBorder="1" applyAlignment="1" applyProtection="1">
      <alignment horizontal="center" vertical="center"/>
      <protection locked="0"/>
    </xf>
    <xf numFmtId="0" fontId="9" fillId="4" borderId="14" xfId="0" applyFont="1" applyFill="1" applyBorder="1" applyAlignment="1">
      <alignment horizontal="left" vertical="center"/>
    </xf>
    <xf numFmtId="0" fontId="9" fillId="4" borderId="15" xfId="0" applyFont="1" applyFill="1" applyBorder="1" applyAlignment="1" applyProtection="1">
      <alignment horizontal="left" vertical="center" wrapText="1"/>
      <protection locked="0"/>
    </xf>
    <xf numFmtId="49" fontId="9" fillId="4" borderId="15" xfId="0" applyNumberFormat="1" applyFont="1" applyFill="1" applyBorder="1" applyAlignment="1" applyProtection="1">
      <alignment horizontal="left" vertical="center"/>
      <protection locked="0"/>
    </xf>
    <xf numFmtId="49" fontId="9" fillId="4" borderId="18" xfId="0" applyNumberFormat="1" applyFont="1" applyFill="1" applyBorder="1" applyAlignment="1" applyProtection="1">
      <alignment horizontal="left" vertical="center"/>
      <protection locked="0"/>
    </xf>
    <xf numFmtId="0" fontId="9" fillId="4" borderId="15" xfId="0" applyFont="1" applyFill="1" applyBorder="1" applyAlignment="1" applyProtection="1">
      <alignment horizontal="left"/>
      <protection locked="0"/>
    </xf>
    <xf numFmtId="0" fontId="9" fillId="4" borderId="16" xfId="0" applyFont="1" applyFill="1" applyBorder="1" applyAlignment="1" applyProtection="1">
      <alignment horizontal="left"/>
      <protection locked="0"/>
    </xf>
    <xf numFmtId="0" fontId="9" fillId="4" borderId="18" xfId="0" applyFont="1" applyFill="1" applyBorder="1" applyAlignment="1" applyProtection="1">
      <alignment horizontal="left"/>
      <protection locked="0"/>
    </xf>
    <xf numFmtId="0" fontId="9" fillId="4" borderId="10" xfId="0" applyFont="1" applyFill="1" applyBorder="1" applyAlignment="1" applyProtection="1">
      <alignment horizontal="left"/>
      <protection locked="0"/>
    </xf>
    <xf numFmtId="0" fontId="9" fillId="4" borderId="11" xfId="0" applyFont="1" applyFill="1" applyBorder="1" applyAlignment="1" applyProtection="1">
      <alignment horizontal="left"/>
      <protection locked="0"/>
    </xf>
    <xf numFmtId="0" fontId="9" fillId="4" borderId="13" xfId="0" applyFont="1" applyFill="1" applyBorder="1" applyAlignment="1" applyProtection="1">
      <alignment horizontal="left"/>
      <protection locked="0"/>
    </xf>
    <xf numFmtId="49" fontId="9" fillId="4" borderId="15" xfId="0" applyNumberFormat="1" applyFont="1" applyFill="1" applyBorder="1" applyAlignment="1" applyProtection="1">
      <alignment horizontal="left"/>
      <protection locked="0"/>
    </xf>
    <xf numFmtId="49" fontId="9" fillId="4" borderId="16" xfId="0" applyNumberFormat="1" applyFont="1" applyFill="1" applyBorder="1" applyAlignment="1" applyProtection="1">
      <alignment horizontal="left"/>
      <protection locked="0"/>
    </xf>
    <xf numFmtId="0" fontId="9" fillId="4" borderId="52" xfId="0" applyFont="1" applyFill="1" applyBorder="1" applyAlignment="1">
      <alignment horizontal="center"/>
    </xf>
    <xf numFmtId="0" fontId="9" fillId="4" borderId="53" xfId="0" applyFont="1" applyFill="1" applyBorder="1" applyAlignment="1">
      <alignment horizontal="center"/>
    </xf>
    <xf numFmtId="0" fontId="9" fillId="4" borderId="54" xfId="0" applyFont="1" applyFill="1" applyBorder="1" applyAlignment="1">
      <alignment horizontal="center"/>
    </xf>
    <xf numFmtId="0" fontId="9" fillId="4" borderId="52" xfId="0" applyFont="1" applyFill="1" applyBorder="1" applyAlignment="1">
      <alignment horizontal="center" vertical="center" wrapText="1"/>
    </xf>
    <xf numFmtId="0" fontId="9" fillId="4" borderId="53" xfId="0" applyFont="1" applyFill="1" applyBorder="1" applyAlignment="1">
      <alignment horizontal="center" vertical="center" wrapText="1"/>
    </xf>
    <xf numFmtId="0" fontId="9" fillId="4" borderId="57" xfId="0" applyFont="1" applyFill="1" applyBorder="1" applyAlignment="1">
      <alignment horizontal="center" vertical="center" wrapText="1"/>
    </xf>
    <xf numFmtId="0" fontId="9" fillId="0" borderId="59" xfId="0" applyFont="1" applyBorder="1" applyAlignment="1" applyProtection="1">
      <alignment horizontal="center"/>
      <protection locked="0"/>
    </xf>
    <xf numFmtId="0" fontId="9" fillId="0" borderId="60" xfId="0" applyFont="1" applyBorder="1" applyAlignment="1" applyProtection="1">
      <alignment horizontal="center"/>
      <protection locked="0"/>
    </xf>
    <xf numFmtId="0" fontId="9" fillId="0" borderId="61" xfId="0" applyFont="1" applyBorder="1" applyAlignment="1" applyProtection="1">
      <alignment horizontal="center"/>
      <protection locked="0"/>
    </xf>
    <xf numFmtId="49" fontId="9" fillId="0" borderId="59" xfId="0" applyNumberFormat="1" applyFont="1" applyBorder="1" applyAlignment="1" applyProtection="1">
      <alignment horizontal="center"/>
      <protection locked="0"/>
    </xf>
    <xf numFmtId="49" fontId="9" fillId="0" borderId="60" xfId="0" applyNumberFormat="1" applyFont="1" applyBorder="1" applyAlignment="1" applyProtection="1">
      <alignment horizontal="center"/>
      <protection locked="0"/>
    </xf>
    <xf numFmtId="49" fontId="9" fillId="0" borderId="61" xfId="0" applyNumberFormat="1" applyFont="1" applyBorder="1" applyAlignment="1" applyProtection="1">
      <alignment horizontal="center"/>
      <protection locked="0"/>
    </xf>
    <xf numFmtId="0" fontId="9" fillId="0" borderId="62" xfId="0" applyFont="1" applyBorder="1" applyAlignment="1" applyProtection="1">
      <alignment horizontal="center"/>
      <protection locked="0"/>
    </xf>
    <xf numFmtId="0" fontId="9" fillId="0" borderId="63" xfId="0" applyFont="1" applyBorder="1" applyAlignment="1" applyProtection="1">
      <alignment horizontal="center"/>
      <protection locked="0"/>
    </xf>
    <xf numFmtId="0" fontId="9" fillId="0" borderId="64" xfId="0" applyFont="1" applyBorder="1" applyAlignment="1" applyProtection="1">
      <alignment horizontal="center"/>
      <protection locked="0"/>
    </xf>
    <xf numFmtId="0" fontId="11" fillId="6" borderId="3" xfId="0" applyFont="1" applyFill="1" applyBorder="1" applyAlignment="1" applyProtection="1">
      <alignment horizontal="center"/>
      <protection locked="0"/>
    </xf>
    <xf numFmtId="0" fontId="11" fillId="6" borderId="4" xfId="0" applyFont="1" applyFill="1" applyBorder="1" applyAlignment="1" applyProtection="1">
      <alignment horizontal="center"/>
      <protection locked="0"/>
    </xf>
    <xf numFmtId="0" fontId="11" fillId="6" borderId="44" xfId="0" applyFont="1" applyFill="1" applyBorder="1" applyAlignment="1" applyProtection="1">
      <alignment horizontal="center"/>
      <protection locked="0"/>
    </xf>
    <xf numFmtId="0" fontId="7" fillId="4" borderId="46" xfId="0" applyFont="1" applyFill="1" applyBorder="1" applyAlignment="1" applyProtection="1">
      <alignment horizontal="center"/>
      <protection locked="0"/>
    </xf>
    <xf numFmtId="0" fontId="9" fillId="4" borderId="47" xfId="0" applyFont="1" applyFill="1" applyBorder="1" applyAlignment="1">
      <alignment horizontal="left"/>
    </xf>
    <xf numFmtId="0" fontId="9" fillId="4" borderId="48" xfId="0" applyFont="1" applyFill="1" applyBorder="1" applyAlignment="1">
      <alignment horizontal="left"/>
    </xf>
    <xf numFmtId="0" fontId="9" fillId="4" borderId="48" xfId="0" applyFont="1" applyFill="1" applyBorder="1" applyAlignment="1">
      <alignment horizontal="center"/>
    </xf>
    <xf numFmtId="0" fontId="9" fillId="4" borderId="49" xfId="0" applyFont="1" applyFill="1" applyBorder="1" applyAlignment="1">
      <alignment horizontal="center"/>
    </xf>
    <xf numFmtId="0" fontId="5" fillId="4" borderId="50" xfId="0" applyFont="1" applyFill="1" applyBorder="1" applyAlignment="1" applyProtection="1">
      <alignment horizontal="center"/>
      <protection locked="0"/>
    </xf>
    <xf numFmtId="0" fontId="5" fillId="4" borderId="51" xfId="0" applyFont="1" applyFill="1" applyBorder="1" applyAlignment="1" applyProtection="1">
      <alignment horizontal="center"/>
      <protection locked="0"/>
    </xf>
    <xf numFmtId="0" fontId="5" fillId="4" borderId="31" xfId="0" applyFont="1" applyFill="1" applyBorder="1" applyAlignment="1" applyProtection="1">
      <alignment horizontal="center"/>
      <protection locked="0"/>
    </xf>
    <xf numFmtId="0" fontId="5" fillId="4" borderId="58" xfId="0" applyFont="1" applyFill="1" applyBorder="1" applyAlignment="1" applyProtection="1">
      <alignment horizontal="center"/>
      <protection locked="0"/>
    </xf>
    <xf numFmtId="0" fontId="5" fillId="4" borderId="38" xfId="0" applyFont="1" applyFill="1" applyBorder="1" applyAlignment="1" applyProtection="1">
      <alignment horizontal="center"/>
      <protection locked="0"/>
    </xf>
    <xf numFmtId="0" fontId="5" fillId="4" borderId="69" xfId="0" applyFont="1" applyFill="1" applyBorder="1" applyAlignment="1" applyProtection="1">
      <alignment horizontal="center"/>
      <protection locked="0"/>
    </xf>
    <xf numFmtId="0" fontId="9" fillId="4" borderId="55" xfId="0" applyFont="1" applyFill="1" applyBorder="1" applyAlignment="1">
      <alignment horizontal="center" vertical="center" wrapText="1"/>
    </xf>
    <xf numFmtId="0" fontId="9" fillId="4" borderId="56" xfId="0" applyFont="1" applyFill="1" applyBorder="1" applyAlignment="1">
      <alignment horizontal="center"/>
    </xf>
    <xf numFmtId="0" fontId="9" fillId="0" borderId="37" xfId="0" applyFont="1" applyBorder="1" applyAlignment="1" applyProtection="1">
      <alignment horizontal="center"/>
      <protection locked="0"/>
    </xf>
    <xf numFmtId="0" fontId="9" fillId="0" borderId="67" xfId="0" applyFont="1" applyBorder="1" applyAlignment="1" applyProtection="1">
      <alignment horizontal="center"/>
      <protection locked="0"/>
    </xf>
    <xf numFmtId="0" fontId="9" fillId="0" borderId="68" xfId="0" applyFont="1" applyBorder="1" applyAlignment="1" applyProtection="1">
      <alignment horizontal="center"/>
      <protection locked="0"/>
    </xf>
    <xf numFmtId="0" fontId="7" fillId="4" borderId="76" xfId="0" applyFont="1" applyFill="1" applyBorder="1" applyAlignment="1" applyProtection="1">
      <alignment horizontal="center"/>
      <protection locked="0"/>
    </xf>
    <xf numFmtId="0" fontId="7" fillId="4" borderId="77" xfId="0" applyFont="1" applyFill="1" applyBorder="1" applyAlignment="1" applyProtection="1">
      <alignment horizontal="center"/>
      <protection locked="0"/>
    </xf>
    <xf numFmtId="0" fontId="9" fillId="4" borderId="49" xfId="0" applyFont="1" applyFill="1" applyBorder="1" applyAlignment="1">
      <alignment horizontal="left"/>
    </xf>
    <xf numFmtId="0" fontId="9" fillId="4" borderId="78" xfId="0" applyFont="1" applyFill="1" applyBorder="1" applyAlignment="1">
      <alignment horizontal="center" wrapText="1"/>
    </xf>
    <xf numFmtId="0" fontId="9" fillId="4" borderId="79" xfId="0" applyFont="1" applyFill="1" applyBorder="1" applyAlignment="1">
      <alignment horizontal="center" wrapText="1"/>
    </xf>
    <xf numFmtId="0" fontId="9" fillId="4" borderId="80" xfId="0" applyFont="1" applyFill="1" applyBorder="1" applyAlignment="1">
      <alignment horizontal="center" wrapText="1"/>
    </xf>
    <xf numFmtId="0" fontId="9" fillId="4" borderId="78" xfId="0" applyFont="1" applyFill="1" applyBorder="1" applyAlignment="1">
      <alignment horizontal="center"/>
    </xf>
    <xf numFmtId="0" fontId="9" fillId="4" borderId="79" xfId="0" applyFont="1" applyFill="1" applyBorder="1" applyAlignment="1">
      <alignment horizontal="center"/>
    </xf>
    <xf numFmtId="0" fontId="9" fillId="4" borderId="80" xfId="0" applyFont="1" applyFill="1" applyBorder="1" applyAlignment="1">
      <alignment horizontal="center"/>
    </xf>
    <xf numFmtId="0" fontId="9" fillId="4" borderId="81" xfId="0" applyFont="1" applyFill="1" applyBorder="1" applyAlignment="1">
      <alignment horizontal="center" wrapText="1"/>
    </xf>
    <xf numFmtId="0" fontId="9" fillId="4" borderId="82" xfId="0" applyFont="1" applyFill="1" applyBorder="1" applyAlignment="1">
      <alignment horizontal="center" wrapText="1"/>
    </xf>
    <xf numFmtId="0" fontId="9" fillId="4" borderId="83" xfId="0" applyFont="1" applyFill="1" applyBorder="1" applyAlignment="1">
      <alignment horizontal="center" wrapText="1"/>
    </xf>
    <xf numFmtId="0" fontId="9" fillId="0" borderId="70" xfId="0" applyFont="1" applyBorder="1" applyAlignment="1" applyProtection="1">
      <alignment horizontal="center"/>
      <protection locked="0"/>
    </xf>
    <xf numFmtId="0" fontId="9" fillId="0" borderId="71" xfId="0" applyFont="1" applyBorder="1" applyAlignment="1" applyProtection="1">
      <alignment horizontal="center"/>
      <protection locked="0"/>
    </xf>
    <xf numFmtId="0" fontId="9" fillId="0" borderId="72" xfId="0" applyFont="1" applyBorder="1" applyAlignment="1" applyProtection="1">
      <alignment horizontal="center"/>
      <protection locked="0"/>
    </xf>
    <xf numFmtId="0" fontId="9" fillId="0" borderId="73" xfId="0" applyFont="1" applyBorder="1" applyAlignment="1" applyProtection="1">
      <alignment horizontal="center"/>
      <protection locked="0"/>
    </xf>
    <xf numFmtId="0" fontId="9" fillId="0" borderId="74" xfId="0" applyFont="1" applyBorder="1" applyAlignment="1" applyProtection="1">
      <alignment horizontal="center"/>
      <protection locked="0"/>
    </xf>
    <xf numFmtId="0" fontId="9" fillId="0" borderId="75" xfId="0" applyFont="1" applyBorder="1" applyAlignment="1" applyProtection="1">
      <alignment horizontal="center"/>
      <protection locked="0"/>
    </xf>
    <xf numFmtId="0" fontId="12" fillId="4" borderId="47" xfId="0" applyFont="1" applyFill="1" applyBorder="1" applyAlignment="1">
      <alignment horizontal="left"/>
    </xf>
    <xf numFmtId="0" fontId="12" fillId="4" borderId="48" xfId="0" applyFont="1" applyFill="1" applyBorder="1" applyAlignment="1">
      <alignment horizontal="left"/>
    </xf>
    <xf numFmtId="0" fontId="7" fillId="4" borderId="84" xfId="0" applyFont="1" applyFill="1" applyBorder="1" applyAlignment="1">
      <alignment horizontal="center"/>
    </xf>
    <xf numFmtId="0" fontId="7" fillId="4" borderId="27" xfId="0" applyFont="1" applyFill="1" applyBorder="1" applyAlignment="1">
      <alignment horizontal="center"/>
    </xf>
    <xf numFmtId="0" fontId="7" fillId="4" borderId="30" xfId="0" applyFont="1" applyFill="1" applyBorder="1" applyAlignment="1">
      <alignment horizontal="center"/>
    </xf>
    <xf numFmtId="0" fontId="7" fillId="4" borderId="85" xfId="0" applyFont="1" applyFill="1" applyBorder="1" applyAlignment="1">
      <alignment horizontal="left"/>
    </xf>
    <xf numFmtId="0" fontId="7" fillId="4" borderId="86" xfId="0" applyFont="1" applyFill="1" applyBorder="1" applyAlignment="1">
      <alignment horizontal="left"/>
    </xf>
    <xf numFmtId="0" fontId="7" fillId="4" borderId="87" xfId="0" applyFont="1" applyFill="1" applyBorder="1" applyAlignment="1">
      <alignment horizontal="left"/>
    </xf>
    <xf numFmtId="0" fontId="9" fillId="4" borderId="1" xfId="0" applyFont="1" applyFill="1" applyBorder="1" applyAlignment="1">
      <alignment horizontal="left"/>
    </xf>
    <xf numFmtId="0" fontId="9" fillId="4" borderId="89" xfId="0" applyFont="1" applyFill="1" applyBorder="1" applyAlignment="1">
      <alignment horizontal="left"/>
    </xf>
    <xf numFmtId="0" fontId="9" fillId="4" borderId="91" xfId="0" applyFont="1" applyFill="1" applyBorder="1" applyAlignment="1">
      <alignment horizontal="left"/>
    </xf>
    <xf numFmtId="0" fontId="9" fillId="4" borderId="92" xfId="0" applyFont="1" applyFill="1" applyBorder="1" applyAlignment="1">
      <alignment horizontal="left"/>
    </xf>
    <xf numFmtId="0" fontId="9" fillId="4" borderId="90" xfId="0" applyFont="1" applyFill="1" applyBorder="1" applyAlignment="1">
      <alignment horizontal="left"/>
    </xf>
    <xf numFmtId="0" fontId="9" fillId="4" borderId="96" xfId="0" applyFont="1" applyFill="1" applyBorder="1" applyAlignment="1">
      <alignment horizontal="left"/>
    </xf>
    <xf numFmtId="0" fontId="0" fillId="0" borderId="93" xfId="0" applyBorder="1" applyAlignment="1" applyProtection="1">
      <alignment horizontal="center"/>
      <protection locked="0"/>
    </xf>
    <xf numFmtId="0" fontId="0" fillId="0" borderId="94" xfId="0" applyBorder="1" applyAlignment="1" applyProtection="1">
      <alignment horizontal="center"/>
      <protection locked="0"/>
    </xf>
    <xf numFmtId="0" fontId="9" fillId="4" borderId="94" xfId="0" applyFont="1" applyFill="1" applyBorder="1" applyAlignment="1">
      <alignment horizontal="left"/>
    </xf>
    <xf numFmtId="0" fontId="9" fillId="4" borderId="95" xfId="0" applyFont="1" applyFill="1" applyBorder="1" applyAlignment="1">
      <alignment horizontal="left"/>
    </xf>
    <xf numFmtId="0" fontId="2" fillId="0" borderId="0" xfId="0" applyFont="1" applyAlignment="1">
      <alignment horizontal="center" wrapText="1"/>
    </xf>
    <xf numFmtId="0" fontId="14" fillId="4" borderId="109" xfId="0" applyFont="1" applyFill="1" applyBorder="1" applyAlignment="1">
      <alignment horizontal="left" vertical="center" wrapText="1"/>
    </xf>
    <xf numFmtId="0" fontId="14" fillId="4" borderId="0" xfId="0" applyFont="1" applyFill="1" applyAlignment="1">
      <alignment horizontal="left" vertical="center" wrapText="1"/>
    </xf>
    <xf numFmtId="0" fontId="14" fillId="4" borderId="214" xfId="0" applyFont="1" applyFill="1" applyBorder="1" applyAlignment="1">
      <alignment horizontal="left" vertical="center" wrapText="1"/>
    </xf>
    <xf numFmtId="0" fontId="14" fillId="4" borderId="154" xfId="0" applyFont="1" applyFill="1" applyBorder="1" applyAlignment="1">
      <alignment horizontal="left" vertical="center" wrapText="1"/>
    </xf>
    <xf numFmtId="0" fontId="14" fillId="4" borderId="2" xfId="0" applyFont="1" applyFill="1" applyBorder="1" applyAlignment="1">
      <alignment horizontal="left" vertical="center" wrapText="1"/>
    </xf>
    <xf numFmtId="0" fontId="14" fillId="4" borderId="219" xfId="0" applyFont="1" applyFill="1" applyBorder="1" applyAlignment="1">
      <alignment horizontal="left" vertical="center" wrapText="1"/>
    </xf>
    <xf numFmtId="0" fontId="9" fillId="0" borderId="4" xfId="0" applyFont="1" applyBorder="1" applyAlignment="1" applyProtection="1">
      <alignment horizontal="center"/>
      <protection locked="0"/>
    </xf>
    <xf numFmtId="0" fontId="9" fillId="0" borderId="5" xfId="0" applyFont="1" applyBorder="1" applyAlignment="1" applyProtection="1">
      <alignment horizontal="center"/>
      <protection locked="0"/>
    </xf>
    <xf numFmtId="0" fontId="9" fillId="0" borderId="76" xfId="0" applyFont="1" applyBorder="1" applyAlignment="1" applyProtection="1">
      <alignment horizontal="center"/>
      <protection locked="0"/>
    </xf>
    <xf numFmtId="0" fontId="9" fillId="0" borderId="105" xfId="0" applyFont="1" applyBorder="1" applyAlignment="1" applyProtection="1">
      <alignment horizontal="center"/>
      <protection locked="0"/>
    </xf>
    <xf numFmtId="0" fontId="9" fillId="4" borderId="79" xfId="0" applyFont="1" applyFill="1" applyBorder="1" applyAlignment="1">
      <alignment horizontal="left" wrapText="1"/>
    </xf>
    <xf numFmtId="0" fontId="9" fillId="4" borderId="83" xfId="0" applyFont="1" applyFill="1" applyBorder="1" applyAlignment="1">
      <alignment horizontal="left" wrapText="1"/>
    </xf>
    <xf numFmtId="0" fontId="9" fillId="4" borderId="56" xfId="0" applyFont="1" applyFill="1" applyBorder="1" applyAlignment="1">
      <alignment horizontal="left"/>
    </xf>
    <xf numFmtId="0" fontId="9" fillId="4" borderId="53" xfId="0" applyFont="1" applyFill="1" applyBorder="1" applyAlignment="1">
      <alignment horizontal="left"/>
    </xf>
    <xf numFmtId="0" fontId="9" fillId="4" borderId="57" xfId="0" applyFont="1" applyFill="1" applyBorder="1" applyAlignment="1">
      <alignment horizontal="left"/>
    </xf>
    <xf numFmtId="0" fontId="9" fillId="0" borderId="106" xfId="0" applyFont="1" applyBorder="1" applyAlignment="1" applyProtection="1">
      <alignment horizontal="center"/>
      <protection locked="0"/>
    </xf>
    <xf numFmtId="0" fontId="9" fillId="0" borderId="107" xfId="0" applyFont="1" applyBorder="1" applyAlignment="1" applyProtection="1">
      <alignment horizontal="center"/>
      <protection locked="0"/>
    </xf>
    <xf numFmtId="0" fontId="9" fillId="0" borderId="209" xfId="0" applyFont="1" applyBorder="1" applyAlignment="1" applyProtection="1">
      <alignment horizontal="center"/>
      <protection locked="0"/>
    </xf>
    <xf numFmtId="0" fontId="9" fillId="0" borderId="109" xfId="0" applyFont="1" applyBorder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/>
      <protection locked="0"/>
    </xf>
    <xf numFmtId="0" fontId="9" fillId="0" borderId="214" xfId="0" applyFont="1" applyBorder="1" applyAlignment="1" applyProtection="1">
      <alignment horizontal="center"/>
      <protection locked="0"/>
    </xf>
    <xf numFmtId="0" fontId="9" fillId="0" borderId="82" xfId="0" applyFont="1" applyBorder="1" applyAlignment="1" applyProtection="1">
      <alignment horizontal="center"/>
      <protection locked="0"/>
    </xf>
    <xf numFmtId="0" fontId="9" fillId="0" borderId="79" xfId="0" applyFont="1" applyBorder="1" applyAlignment="1" applyProtection="1">
      <alignment horizontal="center"/>
      <protection locked="0"/>
    </xf>
    <xf numFmtId="0" fontId="9" fillId="0" borderId="83" xfId="0" applyFont="1" applyBorder="1" applyAlignment="1" applyProtection="1">
      <alignment horizontal="center"/>
      <protection locked="0"/>
    </xf>
    <xf numFmtId="0" fontId="9" fillId="4" borderId="97" xfId="0" applyFont="1" applyFill="1" applyBorder="1" applyAlignment="1" applyProtection="1">
      <alignment horizontal="left"/>
      <protection locked="0"/>
    </xf>
    <xf numFmtId="0" fontId="9" fillId="4" borderId="98" xfId="0" applyFont="1" applyFill="1" applyBorder="1" applyAlignment="1" applyProtection="1">
      <alignment horizontal="left"/>
      <protection locked="0"/>
    </xf>
    <xf numFmtId="0" fontId="9" fillId="4" borderId="98" xfId="0" applyFont="1" applyFill="1" applyBorder="1" applyAlignment="1">
      <alignment horizontal="center"/>
    </xf>
    <xf numFmtId="0" fontId="9" fillId="4" borderId="99" xfId="0" applyFont="1" applyFill="1" applyBorder="1" applyAlignment="1">
      <alignment horizontal="center"/>
    </xf>
    <xf numFmtId="0" fontId="0" fillId="0" borderId="100" xfId="0" applyBorder="1" applyAlignment="1" applyProtection="1">
      <alignment horizontal="center"/>
      <protection locked="0"/>
    </xf>
    <xf numFmtId="0" fontId="0" fillId="0" borderId="101" xfId="0" applyBorder="1" applyAlignment="1" applyProtection="1">
      <alignment horizontal="center"/>
      <protection locked="0"/>
    </xf>
    <xf numFmtId="0" fontId="9" fillId="4" borderId="103" xfId="0" applyFont="1" applyFill="1" applyBorder="1" applyAlignment="1">
      <alignment horizontal="left"/>
    </xf>
    <xf numFmtId="0" fontId="9" fillId="4" borderId="104" xfId="0" applyFont="1" applyFill="1" applyBorder="1" applyAlignment="1">
      <alignment horizontal="left"/>
    </xf>
    <xf numFmtId="0" fontId="9" fillId="4" borderId="88" xfId="0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/>
    </xf>
    <xf numFmtId="0" fontId="9" fillId="6" borderId="1" xfId="0" applyFont="1" applyFill="1" applyBorder="1" applyAlignment="1" applyProtection="1">
      <alignment horizontal="center"/>
      <protection locked="0"/>
    </xf>
    <xf numFmtId="0" fontId="9" fillId="6" borderId="113" xfId="0" applyFont="1" applyFill="1" applyBorder="1" applyAlignment="1" applyProtection="1">
      <alignment horizontal="center"/>
      <protection locked="0"/>
    </xf>
    <xf numFmtId="0" fontId="12" fillId="4" borderId="114" xfId="0" applyFont="1" applyFill="1" applyBorder="1" applyAlignment="1">
      <alignment horizontal="center"/>
    </xf>
    <xf numFmtId="0" fontId="12" fillId="4" borderId="1" xfId="0" applyFont="1" applyFill="1" applyBorder="1" applyAlignment="1">
      <alignment horizontal="center"/>
    </xf>
    <xf numFmtId="0" fontId="9" fillId="6" borderId="89" xfId="0" applyFont="1" applyFill="1" applyBorder="1" applyAlignment="1" applyProtection="1">
      <alignment horizontal="center"/>
      <protection locked="0"/>
    </xf>
    <xf numFmtId="0" fontId="12" fillId="4" borderId="110" xfId="0" applyFont="1" applyFill="1" applyBorder="1" applyAlignment="1">
      <alignment horizontal="center"/>
    </xf>
    <xf numFmtId="0" fontId="12" fillId="4" borderId="111" xfId="0" applyFont="1" applyFill="1" applyBorder="1" applyAlignment="1">
      <alignment horizontal="center"/>
    </xf>
    <xf numFmtId="0" fontId="12" fillId="4" borderId="112" xfId="0" applyFont="1" applyFill="1" applyBorder="1" applyAlignment="1">
      <alignment horizontal="center"/>
    </xf>
    <xf numFmtId="0" fontId="12" fillId="4" borderId="27" xfId="0" applyFont="1" applyFill="1" applyBorder="1" applyAlignment="1">
      <alignment horizontal="center"/>
    </xf>
    <xf numFmtId="0" fontId="12" fillId="4" borderId="30" xfId="0" applyFont="1" applyFill="1" applyBorder="1" applyAlignment="1">
      <alignment horizontal="center"/>
    </xf>
    <xf numFmtId="0" fontId="14" fillId="4" borderId="106" xfId="0" applyFont="1" applyFill="1" applyBorder="1" applyAlignment="1">
      <alignment horizontal="left" vertical="center" wrapText="1"/>
    </xf>
    <xf numFmtId="0" fontId="14" fillId="4" borderId="107" xfId="0" applyFont="1" applyFill="1" applyBorder="1" applyAlignment="1">
      <alignment horizontal="left" vertical="center" wrapText="1"/>
    </xf>
    <xf numFmtId="0" fontId="14" fillId="4" borderId="209" xfId="0" applyFont="1" applyFill="1" applyBorder="1" applyAlignment="1">
      <alignment horizontal="left" vertical="center" wrapText="1"/>
    </xf>
    <xf numFmtId="0" fontId="9" fillId="0" borderId="3" xfId="0" applyFont="1" applyBorder="1" applyAlignment="1" applyProtection="1">
      <alignment horizontal="center" vertical="center"/>
      <protection locked="0"/>
    </xf>
    <xf numFmtId="0" fontId="9" fillId="0" borderId="4" xfId="0" applyFont="1" applyBorder="1" applyAlignment="1" applyProtection="1">
      <alignment horizontal="center" vertical="center"/>
      <protection locked="0"/>
    </xf>
    <xf numFmtId="0" fontId="9" fillId="0" borderId="44" xfId="0" applyFont="1" applyBorder="1" applyAlignment="1" applyProtection="1">
      <alignment horizontal="center" vertical="center"/>
      <protection locked="0"/>
    </xf>
    <xf numFmtId="0" fontId="5" fillId="4" borderId="45" xfId="0" applyFont="1" applyFill="1" applyBorder="1" applyAlignment="1">
      <alignment horizontal="center"/>
    </xf>
    <xf numFmtId="0" fontId="12" fillId="4" borderId="76" xfId="0" applyFont="1" applyFill="1" applyBorder="1" applyAlignment="1">
      <alignment horizontal="center" textRotation="90"/>
    </xf>
    <xf numFmtId="0" fontId="12" fillId="4" borderId="48" xfId="0" applyFont="1" applyFill="1" applyBorder="1" applyAlignment="1">
      <alignment horizontal="center" textRotation="90"/>
    </xf>
    <xf numFmtId="0" fontId="12" fillId="4" borderId="105" xfId="0" applyFont="1" applyFill="1" applyBorder="1" applyAlignment="1">
      <alignment horizontal="center" textRotation="90"/>
    </xf>
    <xf numFmtId="0" fontId="12" fillId="4" borderId="132" xfId="0" applyFont="1" applyFill="1" applyBorder="1" applyAlignment="1">
      <alignment horizontal="center"/>
    </xf>
    <xf numFmtId="0" fontId="12" fillId="4" borderId="48" xfId="0" applyFont="1" applyFill="1" applyBorder="1" applyAlignment="1">
      <alignment horizontal="center"/>
    </xf>
    <xf numFmtId="0" fontId="12" fillId="4" borderId="105" xfId="0" applyFont="1" applyFill="1" applyBorder="1" applyAlignment="1">
      <alignment horizontal="center"/>
    </xf>
    <xf numFmtId="0" fontId="12" fillId="4" borderId="132" xfId="0" applyFont="1" applyFill="1" applyBorder="1" applyAlignment="1">
      <alignment horizontal="center" wrapText="1"/>
    </xf>
    <xf numFmtId="0" fontId="12" fillId="4" borderId="48" xfId="0" applyFont="1" applyFill="1" applyBorder="1" applyAlignment="1">
      <alignment horizontal="center" wrapText="1"/>
    </xf>
    <xf numFmtId="0" fontId="12" fillId="4" borderId="77" xfId="0" applyFont="1" applyFill="1" applyBorder="1" applyAlignment="1">
      <alignment horizontal="center" wrapText="1"/>
    </xf>
    <xf numFmtId="0" fontId="12" fillId="4" borderId="47" xfId="0" applyFont="1" applyFill="1" applyBorder="1" applyAlignment="1">
      <alignment horizontal="center" wrapText="1"/>
    </xf>
    <xf numFmtId="0" fontId="12" fillId="4" borderId="49" xfId="0" applyFont="1" applyFill="1" applyBorder="1" applyAlignment="1">
      <alignment horizontal="center" wrapText="1"/>
    </xf>
    <xf numFmtId="0" fontId="9" fillId="0" borderId="76" xfId="0" applyFont="1" applyBorder="1" applyAlignment="1" applyProtection="1">
      <alignment horizontal="center" vertical="center"/>
      <protection locked="0"/>
    </xf>
    <xf numFmtId="0" fontId="9" fillId="0" borderId="105" xfId="0" applyFont="1" applyBorder="1" applyAlignment="1" applyProtection="1">
      <alignment horizontal="center" vertical="center"/>
      <protection locked="0"/>
    </xf>
    <xf numFmtId="0" fontId="12" fillId="4" borderId="132" xfId="0" applyFont="1" applyFill="1" applyBorder="1" applyAlignment="1">
      <alignment horizontal="left" wrapText="1"/>
    </xf>
    <xf numFmtId="0" fontId="12" fillId="4" borderId="49" xfId="0" applyFont="1" applyFill="1" applyBorder="1" applyAlignment="1">
      <alignment horizontal="left"/>
    </xf>
    <xf numFmtId="0" fontId="12" fillId="4" borderId="125" xfId="0" applyFont="1" applyFill="1" applyBorder="1" applyAlignment="1" applyProtection="1">
      <alignment horizontal="center"/>
      <protection locked="0"/>
    </xf>
    <xf numFmtId="0" fontId="12" fillId="4" borderId="66" xfId="0" applyFont="1" applyFill="1" applyBorder="1" applyAlignment="1" applyProtection="1">
      <alignment horizontal="center"/>
      <protection locked="0"/>
    </xf>
    <xf numFmtId="0" fontId="9" fillId="0" borderId="126" xfId="0" applyFont="1" applyBorder="1" applyAlignment="1">
      <alignment horizontal="left"/>
    </xf>
    <xf numFmtId="0" fontId="9" fillId="0" borderId="127" xfId="0" applyFont="1" applyBorder="1" applyAlignment="1">
      <alignment horizontal="left"/>
    </xf>
    <xf numFmtId="0" fontId="9" fillId="0" borderId="128" xfId="0" applyFont="1" applyBorder="1" applyAlignment="1">
      <alignment horizontal="left"/>
    </xf>
    <xf numFmtId="14" fontId="9" fillId="0" borderId="129" xfId="0" applyNumberFormat="1" applyFont="1" applyBorder="1" applyAlignment="1" applyProtection="1">
      <alignment horizontal="center"/>
      <protection locked="0"/>
    </xf>
    <xf numFmtId="0" fontId="9" fillId="0" borderId="127" xfId="0" applyFont="1" applyBorder="1" applyAlignment="1" applyProtection="1">
      <alignment horizontal="center"/>
      <protection locked="0"/>
    </xf>
    <xf numFmtId="0" fontId="9" fillId="0" borderId="130" xfId="0" applyFont="1" applyBorder="1" applyAlignment="1" applyProtection="1">
      <alignment horizontal="center"/>
      <protection locked="0"/>
    </xf>
    <xf numFmtId="0" fontId="9" fillId="0" borderId="126" xfId="0" applyFont="1" applyBorder="1" applyAlignment="1">
      <alignment horizontal="left" vertical="center"/>
    </xf>
    <xf numFmtId="0" fontId="9" fillId="0" borderId="127" xfId="0" applyFont="1" applyBorder="1" applyAlignment="1">
      <alignment horizontal="left" vertical="center"/>
    </xf>
    <xf numFmtId="0" fontId="9" fillId="0" borderId="128" xfId="0" applyFont="1" applyBorder="1" applyAlignment="1">
      <alignment horizontal="left" vertical="center"/>
    </xf>
    <xf numFmtId="0" fontId="9" fillId="0" borderId="131" xfId="0" applyFont="1" applyBorder="1" applyAlignment="1" applyProtection="1">
      <alignment horizontal="center"/>
      <protection locked="0"/>
    </xf>
    <xf numFmtId="0" fontId="12" fillId="4" borderId="115" xfId="0" applyFont="1" applyFill="1" applyBorder="1" applyAlignment="1" applyProtection="1">
      <alignment horizontal="center"/>
      <protection locked="0"/>
    </xf>
    <xf numFmtId="0" fontId="12" fillId="4" borderId="116" xfId="0" applyFont="1" applyFill="1" applyBorder="1" applyAlignment="1" applyProtection="1">
      <alignment horizontal="center"/>
      <protection locked="0"/>
    </xf>
    <xf numFmtId="0" fontId="12" fillId="4" borderId="117" xfId="0" applyFont="1" applyFill="1" applyBorder="1" applyAlignment="1" applyProtection="1">
      <alignment horizontal="center"/>
      <protection locked="0"/>
    </xf>
    <xf numFmtId="0" fontId="12" fillId="4" borderId="118" xfId="0" applyFont="1" applyFill="1" applyBorder="1" applyAlignment="1">
      <alignment horizontal="left"/>
    </xf>
    <xf numFmtId="0" fontId="12" fillId="4" borderId="116" xfId="0" applyFont="1" applyFill="1" applyBorder="1" applyAlignment="1">
      <alignment horizontal="left"/>
    </xf>
    <xf numFmtId="0" fontId="12" fillId="6" borderId="1" xfId="0" applyFont="1" applyFill="1" applyBorder="1" applyAlignment="1" applyProtection="1">
      <alignment horizontal="center"/>
      <protection locked="0"/>
    </xf>
    <xf numFmtId="0" fontId="12" fillId="6" borderId="89" xfId="0" applyFont="1" applyFill="1" applyBorder="1" applyAlignment="1" applyProtection="1">
      <alignment horizontal="center"/>
      <protection locked="0"/>
    </xf>
    <xf numFmtId="0" fontId="12" fillId="4" borderId="286" xfId="0" applyFont="1" applyFill="1" applyBorder="1" applyAlignment="1">
      <alignment horizontal="center"/>
    </xf>
    <xf numFmtId="0" fontId="12" fillId="4" borderId="287" xfId="0" applyFont="1" applyFill="1" applyBorder="1" applyAlignment="1">
      <alignment horizontal="center"/>
    </xf>
    <xf numFmtId="0" fontId="12" fillId="6" borderId="287" xfId="0" applyFont="1" applyFill="1" applyBorder="1" applyAlignment="1" applyProtection="1">
      <alignment horizontal="center"/>
      <protection locked="0"/>
    </xf>
    <xf numFmtId="0" fontId="12" fillId="4" borderId="272" xfId="0" applyFont="1" applyFill="1" applyBorder="1" applyAlignment="1">
      <alignment horizontal="left"/>
    </xf>
    <xf numFmtId="0" fontId="12" fillId="6" borderId="272" xfId="0" applyFont="1" applyFill="1" applyBorder="1" applyAlignment="1" applyProtection="1">
      <alignment horizontal="center"/>
      <protection locked="0"/>
    </xf>
    <xf numFmtId="0" fontId="12" fillId="6" borderId="342" xfId="0" applyFont="1" applyFill="1" applyBorder="1" applyAlignment="1" applyProtection="1">
      <alignment horizontal="center"/>
      <protection locked="0"/>
    </xf>
    <xf numFmtId="0" fontId="12" fillId="4" borderId="271" xfId="0" applyFont="1" applyFill="1" applyBorder="1" applyAlignment="1" applyProtection="1">
      <alignment horizontal="center"/>
      <protection locked="0"/>
    </xf>
    <xf numFmtId="0" fontId="12" fillId="4" borderId="94" xfId="0" applyFont="1" applyFill="1" applyBorder="1" applyAlignment="1" applyProtection="1">
      <alignment horizontal="center"/>
      <protection locked="0"/>
    </xf>
    <xf numFmtId="0" fontId="12" fillId="4" borderId="95" xfId="0" applyFont="1" applyFill="1" applyBorder="1" applyAlignment="1" applyProtection="1">
      <alignment horizontal="center"/>
      <protection locked="0"/>
    </xf>
    <xf numFmtId="0" fontId="9" fillId="0" borderId="133" xfId="0" applyFont="1" applyBorder="1" applyAlignment="1" applyProtection="1">
      <alignment horizontal="center" vertical="center"/>
      <protection locked="0"/>
    </xf>
    <xf numFmtId="0" fontId="9" fillId="0" borderId="134" xfId="0" applyFont="1" applyBorder="1" applyAlignment="1" applyProtection="1">
      <alignment horizontal="center" vertical="center"/>
      <protection locked="0"/>
    </xf>
    <xf numFmtId="0" fontId="9" fillId="0" borderId="135" xfId="0" applyFont="1" applyBorder="1" applyAlignment="1" applyProtection="1">
      <alignment horizontal="center" vertical="center"/>
      <protection locked="0"/>
    </xf>
    <xf numFmtId="0" fontId="9" fillId="4" borderId="140" xfId="0" applyFont="1" applyFill="1" applyBorder="1" applyAlignment="1">
      <alignment horizontal="left" vertical="center" wrapText="1"/>
    </xf>
    <xf numFmtId="0" fontId="9" fillId="4" borderId="91" xfId="0" applyFont="1" applyFill="1" applyBorder="1" applyAlignment="1">
      <alignment horizontal="left" vertical="center" wrapText="1"/>
    </xf>
    <xf numFmtId="0" fontId="9" fillId="4" borderId="141" xfId="0" applyFont="1" applyFill="1" applyBorder="1" applyAlignment="1">
      <alignment horizontal="left" vertical="center" wrapText="1"/>
    </xf>
    <xf numFmtId="0" fontId="9" fillId="0" borderId="140" xfId="0" applyFont="1" applyBorder="1" applyAlignment="1" applyProtection="1">
      <alignment horizontal="center"/>
      <protection locked="0"/>
    </xf>
    <xf numFmtId="0" fontId="9" fillId="0" borderId="91" xfId="0" applyFont="1" applyBorder="1" applyAlignment="1" applyProtection="1">
      <alignment horizontal="center"/>
      <protection locked="0"/>
    </xf>
    <xf numFmtId="0" fontId="9" fillId="0" borderId="96" xfId="0" applyFont="1" applyBorder="1" applyAlignment="1" applyProtection="1">
      <alignment horizontal="center"/>
      <protection locked="0"/>
    </xf>
    <xf numFmtId="0" fontId="9" fillId="0" borderId="90" xfId="0" applyFont="1" applyBorder="1" applyAlignment="1" applyProtection="1">
      <alignment horizontal="center" vertical="center"/>
      <protection locked="0"/>
    </xf>
    <xf numFmtId="0" fontId="9" fillId="0" borderId="91" xfId="0" applyFont="1" applyBorder="1" applyAlignment="1" applyProtection="1">
      <alignment horizontal="center" vertical="center"/>
      <protection locked="0"/>
    </xf>
    <xf numFmtId="0" fontId="9" fillId="0" borderId="96" xfId="0" applyFont="1" applyBorder="1" applyAlignment="1" applyProtection="1">
      <alignment horizontal="center" vertical="center"/>
      <protection locked="0"/>
    </xf>
    <xf numFmtId="0" fontId="9" fillId="0" borderId="90" xfId="0" applyFont="1" applyBorder="1" applyAlignment="1" applyProtection="1">
      <alignment horizontal="center"/>
      <protection locked="0"/>
    </xf>
    <xf numFmtId="0" fontId="9" fillId="0" borderId="92" xfId="0" applyFont="1" applyBorder="1" applyAlignment="1" applyProtection="1">
      <alignment horizontal="center"/>
      <protection locked="0"/>
    </xf>
    <xf numFmtId="0" fontId="9" fillId="4" borderId="136" xfId="0" applyFont="1" applyFill="1" applyBorder="1" applyAlignment="1">
      <alignment horizontal="left" vertical="center" wrapText="1"/>
    </xf>
    <xf numFmtId="0" fontId="9" fillId="4" borderId="134" xfId="0" applyFont="1" applyFill="1" applyBorder="1" applyAlignment="1">
      <alignment horizontal="left" vertical="center" wrapText="1"/>
    </xf>
    <xf numFmtId="0" fontId="9" fillId="4" borderId="135" xfId="0" applyFont="1" applyFill="1" applyBorder="1" applyAlignment="1">
      <alignment horizontal="left" vertical="center" wrapText="1"/>
    </xf>
    <xf numFmtId="0" fontId="9" fillId="0" borderId="136" xfId="0" applyFont="1" applyBorder="1" applyAlignment="1" applyProtection="1">
      <alignment horizontal="center"/>
      <protection locked="0"/>
    </xf>
    <xf numFmtId="0" fontId="9" fillId="0" borderId="134" xfId="0" applyFont="1" applyBorder="1" applyAlignment="1" applyProtection="1">
      <alignment horizontal="center"/>
      <protection locked="0"/>
    </xf>
    <xf numFmtId="0" fontId="9" fillId="0" borderId="137" xfId="0" applyFont="1" applyBorder="1" applyAlignment="1" applyProtection="1">
      <alignment horizontal="center"/>
      <protection locked="0"/>
    </xf>
    <xf numFmtId="0" fontId="9" fillId="0" borderId="138" xfId="0" applyFont="1" applyBorder="1" applyAlignment="1" applyProtection="1">
      <alignment horizontal="center" vertical="center"/>
      <protection locked="0"/>
    </xf>
    <xf numFmtId="0" fontId="9" fillId="0" borderId="137" xfId="0" applyFont="1" applyBorder="1" applyAlignment="1" applyProtection="1">
      <alignment horizontal="center" vertical="center"/>
      <protection locked="0"/>
    </xf>
    <xf numFmtId="0" fontId="9" fillId="0" borderId="138" xfId="0" applyFont="1" applyBorder="1" applyAlignment="1" applyProtection="1">
      <alignment horizontal="center"/>
      <protection locked="0"/>
    </xf>
    <xf numFmtId="0" fontId="9" fillId="0" borderId="139" xfId="0" applyFont="1" applyBorder="1" applyAlignment="1" applyProtection="1">
      <alignment horizontal="center"/>
      <protection locked="0"/>
    </xf>
    <xf numFmtId="0" fontId="9" fillId="0" borderId="140" xfId="0" applyFont="1" applyBorder="1" applyAlignment="1" applyProtection="1">
      <alignment horizontal="left" vertical="center" wrapText="1"/>
      <protection locked="0"/>
    </xf>
    <xf numFmtId="0" fontId="9" fillId="0" borderId="91" xfId="0" applyFont="1" applyBorder="1" applyAlignment="1" applyProtection="1">
      <alignment horizontal="left" vertical="center" wrapText="1"/>
      <protection locked="0"/>
    </xf>
    <xf numFmtId="0" fontId="9" fillId="0" borderId="141" xfId="0" applyFont="1" applyBorder="1" applyAlignment="1" applyProtection="1">
      <alignment horizontal="left" vertical="center" wrapText="1"/>
      <protection locked="0"/>
    </xf>
    <xf numFmtId="0" fontId="12" fillId="4" borderId="45" xfId="0" applyFont="1" applyFill="1" applyBorder="1" applyAlignment="1">
      <alignment horizontal="center"/>
    </xf>
    <xf numFmtId="0" fontId="12" fillId="4" borderId="4" xfId="0" applyFont="1" applyFill="1" applyBorder="1" applyAlignment="1">
      <alignment horizontal="center"/>
    </xf>
    <xf numFmtId="0" fontId="12" fillId="4" borderId="142" xfId="0" applyFont="1" applyFill="1" applyBorder="1" applyAlignment="1">
      <alignment horizontal="center"/>
    </xf>
    <xf numFmtId="0" fontId="12" fillId="4" borderId="143" xfId="0" applyFont="1" applyFill="1" applyBorder="1" applyAlignment="1">
      <alignment horizontal="center"/>
    </xf>
    <xf numFmtId="0" fontId="12" fillId="4" borderId="143" xfId="0" applyFont="1" applyFill="1" applyBorder="1" applyAlignment="1">
      <alignment horizontal="center" wrapText="1"/>
    </xf>
    <xf numFmtId="0" fontId="12" fillId="4" borderId="4" xfId="0" applyFont="1" applyFill="1" applyBorder="1" applyAlignment="1">
      <alignment horizontal="center" wrapText="1"/>
    </xf>
    <xf numFmtId="0" fontId="12" fillId="4" borderId="5" xfId="0" applyFont="1" applyFill="1" applyBorder="1" applyAlignment="1">
      <alignment horizontal="center" wrapText="1"/>
    </xf>
    <xf numFmtId="0" fontId="9" fillId="4" borderId="84" xfId="0" applyFont="1" applyFill="1" applyBorder="1" applyAlignment="1">
      <alignment horizontal="center" wrapText="1"/>
    </xf>
    <xf numFmtId="0" fontId="9" fillId="4" borderId="27" xfId="0" applyFont="1" applyFill="1" applyBorder="1" applyAlignment="1">
      <alignment horizontal="center" wrapText="1"/>
    </xf>
    <xf numFmtId="0" fontId="9" fillId="4" borderId="28" xfId="0" applyFont="1" applyFill="1" applyBorder="1" applyAlignment="1">
      <alignment horizontal="center" wrapText="1"/>
    </xf>
    <xf numFmtId="0" fontId="9" fillId="4" borderId="29" xfId="0" applyFont="1" applyFill="1" applyBorder="1" applyAlignment="1" applyProtection="1">
      <alignment horizontal="left"/>
      <protection locked="0"/>
    </xf>
    <xf numFmtId="0" fontId="9" fillId="4" borderId="27" xfId="0" applyFont="1" applyFill="1" applyBorder="1" applyAlignment="1" applyProtection="1">
      <alignment horizontal="left"/>
      <protection locked="0"/>
    </xf>
    <xf numFmtId="0" fontId="9" fillId="4" borderId="28" xfId="0" applyFont="1" applyFill="1" applyBorder="1" applyAlignment="1" applyProtection="1">
      <alignment horizontal="left"/>
      <protection locked="0"/>
    </xf>
    <xf numFmtId="0" fontId="9" fillId="4" borderId="30" xfId="0" applyFont="1" applyFill="1" applyBorder="1" applyAlignment="1" applyProtection="1">
      <alignment horizontal="left"/>
      <protection locked="0"/>
    </xf>
    <xf numFmtId="0" fontId="9" fillId="0" borderId="102" xfId="0" applyFont="1" applyBorder="1" applyAlignment="1" applyProtection="1">
      <alignment horizontal="center"/>
      <protection locked="0"/>
    </xf>
    <xf numFmtId="0" fontId="9" fillId="0" borderId="103" xfId="0" applyFont="1" applyBorder="1" applyAlignment="1" applyProtection="1">
      <alignment horizontal="center"/>
      <protection locked="0"/>
    </xf>
    <xf numFmtId="0" fontId="9" fillId="0" borderId="104" xfId="0" applyFont="1" applyBorder="1" applyAlignment="1" applyProtection="1">
      <alignment horizontal="center"/>
      <protection locked="0"/>
    </xf>
    <xf numFmtId="0" fontId="12" fillId="4" borderId="148" xfId="0" applyFont="1" applyFill="1" applyBorder="1" applyAlignment="1">
      <alignment horizontal="center" textRotation="90" wrapText="1"/>
    </xf>
    <xf numFmtId="0" fontId="12" fillId="4" borderId="149" xfId="0" applyFont="1" applyFill="1" applyBorder="1" applyAlignment="1">
      <alignment horizontal="center" textRotation="90" wrapText="1"/>
    </xf>
    <xf numFmtId="0" fontId="12" fillId="4" borderId="154" xfId="0" applyFont="1" applyFill="1" applyBorder="1" applyAlignment="1">
      <alignment horizontal="center" textRotation="90" wrapText="1"/>
    </xf>
    <xf numFmtId="0" fontId="12" fillId="4" borderId="69" xfId="0" applyFont="1" applyFill="1" applyBorder="1" applyAlignment="1">
      <alignment horizontal="center" textRotation="90" wrapText="1"/>
    </xf>
    <xf numFmtId="0" fontId="12" fillId="4" borderId="150" xfId="0" applyFont="1" applyFill="1" applyBorder="1" applyAlignment="1">
      <alignment horizontal="center" textRotation="90" wrapText="1"/>
    </xf>
    <xf numFmtId="0" fontId="12" fillId="4" borderId="25" xfId="0" applyFont="1" applyFill="1" applyBorder="1" applyAlignment="1">
      <alignment horizontal="center" textRotation="90" wrapText="1"/>
    </xf>
    <xf numFmtId="0" fontId="12" fillId="4" borderId="155" xfId="0" applyFont="1" applyFill="1" applyBorder="1" applyAlignment="1">
      <alignment horizontal="center" textRotation="90" wrapText="1"/>
    </xf>
    <xf numFmtId="0" fontId="12" fillId="4" borderId="39" xfId="0" applyFont="1" applyFill="1" applyBorder="1" applyAlignment="1">
      <alignment horizontal="center" textRotation="90" wrapText="1"/>
    </xf>
    <xf numFmtId="0" fontId="12" fillId="4" borderId="148" xfId="0" applyFont="1" applyFill="1" applyBorder="1" applyAlignment="1">
      <alignment horizontal="center" wrapText="1"/>
    </xf>
    <xf numFmtId="0" fontId="12" fillId="4" borderId="46" xfId="0" applyFont="1" applyFill="1" applyBorder="1" applyAlignment="1">
      <alignment horizontal="center" wrapText="1"/>
    </xf>
    <xf numFmtId="0" fontId="12" fillId="4" borderId="25" xfId="0" applyFont="1" applyFill="1" applyBorder="1" applyAlignment="1">
      <alignment horizontal="center" wrapText="1"/>
    </xf>
    <xf numFmtId="0" fontId="12" fillId="4" borderId="147" xfId="0" applyFont="1" applyFill="1" applyBorder="1" applyAlignment="1">
      <alignment horizontal="center" textRotation="90" wrapText="1"/>
    </xf>
    <xf numFmtId="0" fontId="12" fillId="4" borderId="153" xfId="0" applyFont="1" applyFill="1" applyBorder="1" applyAlignment="1">
      <alignment horizontal="center" textRotation="90" wrapText="1"/>
    </xf>
    <xf numFmtId="0" fontId="12" fillId="4" borderId="147" xfId="0" applyFont="1" applyFill="1" applyBorder="1" applyAlignment="1">
      <alignment horizontal="center" textRotation="90"/>
    </xf>
    <xf numFmtId="0" fontId="12" fillId="4" borderId="151" xfId="0" applyFont="1" applyFill="1" applyBorder="1" applyAlignment="1">
      <alignment horizontal="center" textRotation="90"/>
    </xf>
    <xf numFmtId="0" fontId="12" fillId="4" borderId="153" xfId="0" applyFont="1" applyFill="1" applyBorder="1" applyAlignment="1">
      <alignment horizontal="center" textRotation="90"/>
    </xf>
    <xf numFmtId="0" fontId="12" fillId="4" borderId="159" xfId="0" applyFont="1" applyFill="1" applyBorder="1" applyAlignment="1">
      <alignment horizontal="center" textRotation="90"/>
    </xf>
    <xf numFmtId="0" fontId="12" fillId="4" borderId="156" xfId="0" applyFont="1" applyFill="1" applyBorder="1" applyAlignment="1">
      <alignment horizontal="center" textRotation="90" wrapText="1"/>
    </xf>
    <xf numFmtId="0" fontId="12" fillId="4" borderId="157" xfId="0" applyFont="1" applyFill="1" applyBorder="1" applyAlignment="1">
      <alignment horizontal="center" textRotation="90" wrapText="1"/>
    </xf>
    <xf numFmtId="0" fontId="12" fillId="4" borderId="158" xfId="0" applyFont="1" applyFill="1" applyBorder="1" applyAlignment="1">
      <alignment horizontal="center" textRotation="90" wrapText="1"/>
    </xf>
    <xf numFmtId="0" fontId="9" fillId="4" borderId="144" xfId="0" applyFont="1" applyFill="1" applyBorder="1" applyAlignment="1">
      <alignment horizontal="center" wrapText="1"/>
    </xf>
    <xf numFmtId="0" fontId="9" fillId="4" borderId="103" xfId="0" applyFont="1" applyFill="1" applyBorder="1" applyAlignment="1">
      <alignment horizontal="center" wrapText="1"/>
    </xf>
    <xf numFmtId="0" fontId="9" fillId="4" borderId="145" xfId="0" applyFont="1" applyFill="1" applyBorder="1" applyAlignment="1">
      <alignment horizontal="center" wrapText="1"/>
    </xf>
    <xf numFmtId="0" fontId="9" fillId="4" borderId="102" xfId="0" applyFont="1" applyFill="1" applyBorder="1" applyAlignment="1" applyProtection="1">
      <alignment horizontal="left"/>
      <protection locked="0"/>
    </xf>
    <xf numFmtId="0" fontId="9" fillId="4" borderId="103" xfId="0" applyFont="1" applyFill="1" applyBorder="1" applyAlignment="1" applyProtection="1">
      <alignment horizontal="left"/>
      <protection locked="0"/>
    </xf>
    <xf numFmtId="0" fontId="9" fillId="4" borderId="145" xfId="0" applyFont="1" applyFill="1" applyBorder="1" applyAlignment="1" applyProtection="1">
      <alignment horizontal="left"/>
      <protection locked="0"/>
    </xf>
    <xf numFmtId="0" fontId="9" fillId="4" borderId="104" xfId="0" applyFont="1" applyFill="1" applyBorder="1" applyAlignment="1" applyProtection="1">
      <alignment horizontal="left"/>
      <protection locked="0"/>
    </xf>
    <xf numFmtId="0" fontId="12" fillId="4" borderId="146" xfId="0" applyFont="1" applyFill="1" applyBorder="1" applyAlignment="1">
      <alignment horizontal="center" textRotation="90" wrapText="1"/>
    </xf>
    <xf numFmtId="0" fontId="12" fillId="4" borderId="152" xfId="0" applyFont="1" applyFill="1" applyBorder="1" applyAlignment="1">
      <alignment horizontal="center" textRotation="90" wrapText="1"/>
    </xf>
    <xf numFmtId="0" fontId="12" fillId="4" borderId="148" xfId="0" applyFont="1" applyFill="1" applyBorder="1" applyAlignment="1" applyProtection="1">
      <alignment horizontal="right" textRotation="90" wrapText="1"/>
      <protection locked="0"/>
    </xf>
    <xf numFmtId="0" fontId="12" fillId="4" borderId="46" xfId="0" applyFont="1" applyFill="1" applyBorder="1" applyAlignment="1" applyProtection="1">
      <alignment horizontal="right" textRotation="90" wrapText="1"/>
      <protection locked="0"/>
    </xf>
    <xf numFmtId="0" fontId="12" fillId="4" borderId="154" xfId="0" applyFont="1" applyFill="1" applyBorder="1" applyAlignment="1" applyProtection="1">
      <alignment horizontal="right" textRotation="90" wrapText="1"/>
      <protection locked="0"/>
    </xf>
    <xf numFmtId="0" fontId="12" fillId="4" borderId="2" xfId="0" applyFont="1" applyFill="1" applyBorder="1" applyAlignment="1" applyProtection="1">
      <alignment horizontal="right" textRotation="90" wrapText="1"/>
      <protection locked="0"/>
    </xf>
    <xf numFmtId="0" fontId="15" fillId="4" borderId="46" xfId="0" applyFont="1" applyFill="1" applyBorder="1" applyAlignment="1">
      <alignment horizontal="left" textRotation="90" wrapText="1"/>
    </xf>
    <xf numFmtId="0" fontId="15" fillId="4" borderId="25" xfId="0" applyFont="1" applyFill="1" applyBorder="1" applyAlignment="1">
      <alignment horizontal="left" textRotation="90" wrapText="1"/>
    </xf>
    <xf numFmtId="0" fontId="15" fillId="4" borderId="2" xfId="0" applyFont="1" applyFill="1" applyBorder="1" applyAlignment="1">
      <alignment horizontal="left" textRotation="90" wrapText="1"/>
    </xf>
    <xf numFmtId="0" fontId="15" fillId="4" borderId="39" xfId="0" applyFont="1" applyFill="1" applyBorder="1" applyAlignment="1">
      <alignment horizontal="left" textRotation="90" wrapText="1"/>
    </xf>
    <xf numFmtId="0" fontId="0" fillId="0" borderId="0" xfId="0" applyAlignment="1">
      <alignment horizontal="center"/>
    </xf>
    <xf numFmtId="0" fontId="9" fillId="4" borderId="161" xfId="0" applyFont="1" applyFill="1" applyBorder="1" applyAlignment="1">
      <alignment horizontal="center"/>
    </xf>
    <xf numFmtId="0" fontId="9" fillId="4" borderId="162" xfId="0" applyFont="1" applyFill="1" applyBorder="1" applyAlignment="1">
      <alignment horizontal="center"/>
    </xf>
    <xf numFmtId="0" fontId="9" fillId="4" borderId="163" xfId="0" applyFont="1" applyFill="1" applyBorder="1" applyAlignment="1">
      <alignment horizontal="center"/>
    </xf>
    <xf numFmtId="0" fontId="9" fillId="0" borderId="164" xfId="0" applyFont="1" applyBorder="1" applyAlignment="1">
      <alignment horizontal="left" wrapText="1"/>
    </xf>
    <xf numFmtId="0" fontId="9" fillId="0" borderId="162" xfId="0" applyFont="1" applyBorder="1" applyAlignment="1">
      <alignment horizontal="left" wrapText="1"/>
    </xf>
    <xf numFmtId="0" fontId="9" fillId="0" borderId="163" xfId="0" applyFont="1" applyBorder="1" applyAlignment="1">
      <alignment horizontal="left" wrapText="1"/>
    </xf>
    <xf numFmtId="0" fontId="9" fillId="4" borderId="164" xfId="0" applyFont="1" applyFill="1" applyBorder="1" applyAlignment="1">
      <alignment horizontal="center" vertical="center"/>
    </xf>
    <xf numFmtId="0" fontId="9" fillId="4" borderId="163" xfId="0" applyFont="1" applyFill="1" applyBorder="1" applyAlignment="1">
      <alignment horizontal="center" vertical="center"/>
    </xf>
    <xf numFmtId="0" fontId="9" fillId="0" borderId="165" xfId="0" applyFont="1" applyBorder="1" applyAlignment="1" applyProtection="1">
      <alignment horizontal="center" vertical="center"/>
      <protection locked="0"/>
    </xf>
    <xf numFmtId="0" fontId="9" fillId="0" borderId="166" xfId="0" applyFont="1" applyBorder="1" applyAlignment="1" applyProtection="1">
      <alignment horizontal="center" vertical="center"/>
      <protection locked="0"/>
    </xf>
    <xf numFmtId="0" fontId="9" fillId="4" borderId="160" xfId="0" applyFont="1" applyFill="1" applyBorder="1" applyAlignment="1">
      <alignment horizontal="center" vertical="center"/>
    </xf>
    <xf numFmtId="0" fontId="9" fillId="4" borderId="111" xfId="0" applyFont="1" applyFill="1" applyBorder="1" applyAlignment="1">
      <alignment horizontal="center" vertical="center"/>
    </xf>
    <xf numFmtId="0" fontId="9" fillId="4" borderId="112" xfId="0" applyFont="1" applyFill="1" applyBorder="1" applyAlignment="1">
      <alignment horizontal="center" vertical="center"/>
    </xf>
    <xf numFmtId="14" fontId="9" fillId="0" borderId="27" xfId="0" applyNumberFormat="1" applyFont="1" applyBorder="1" applyAlignment="1" applyProtection="1">
      <alignment horizontal="center"/>
      <protection locked="0"/>
    </xf>
    <xf numFmtId="14" fontId="9" fillId="0" borderId="30" xfId="0" applyNumberFormat="1" applyFont="1" applyBorder="1" applyAlignment="1" applyProtection="1">
      <alignment horizontal="center"/>
      <protection locked="0"/>
    </xf>
    <xf numFmtId="0" fontId="9" fillId="4" borderId="133" xfId="0" applyFont="1" applyFill="1" applyBorder="1" applyAlignment="1">
      <alignment horizontal="center"/>
    </xf>
    <xf numFmtId="0" fontId="9" fillId="4" borderId="134" xfId="0" applyFont="1" applyFill="1" applyBorder="1" applyAlignment="1">
      <alignment horizontal="center"/>
    </xf>
    <xf numFmtId="0" fontId="9" fillId="4" borderId="135" xfId="0" applyFont="1" applyFill="1" applyBorder="1" applyAlignment="1">
      <alignment horizontal="center"/>
    </xf>
    <xf numFmtId="0" fontId="9" fillId="0" borderId="136" xfId="0" applyFont="1" applyBorder="1" applyAlignment="1">
      <alignment horizontal="left" wrapText="1"/>
    </xf>
    <xf numFmtId="0" fontId="9" fillId="0" borderId="134" xfId="0" applyFont="1" applyBorder="1" applyAlignment="1">
      <alignment horizontal="left" wrapText="1"/>
    </xf>
    <xf numFmtId="0" fontId="9" fillId="0" borderId="135" xfId="0" applyFont="1" applyBorder="1" applyAlignment="1">
      <alignment horizontal="left" wrapText="1"/>
    </xf>
    <xf numFmtId="0" fontId="9" fillId="4" borderId="136" xfId="0" applyFont="1" applyFill="1" applyBorder="1" applyAlignment="1">
      <alignment horizontal="center"/>
    </xf>
    <xf numFmtId="0" fontId="9" fillId="4" borderId="3" xfId="0" applyFont="1" applyFill="1" applyBorder="1" applyAlignment="1">
      <alignment horizontal="center"/>
    </xf>
    <xf numFmtId="0" fontId="9" fillId="4" borderId="4" xfId="0" applyFont="1" applyFill="1" applyBorder="1" applyAlignment="1">
      <alignment horizontal="center"/>
    </xf>
    <xf numFmtId="0" fontId="9" fillId="9" borderId="45" xfId="0" applyFont="1" applyFill="1" applyBorder="1" applyAlignment="1" applyProtection="1">
      <alignment horizontal="center"/>
      <protection locked="0"/>
    </xf>
    <xf numFmtId="0" fontId="9" fillId="9" borderId="4" xfId="0" applyFont="1" applyFill="1" applyBorder="1" applyAlignment="1" applyProtection="1">
      <alignment horizontal="center"/>
      <protection locked="0"/>
    </xf>
    <xf numFmtId="0" fontId="9" fillId="9" borderId="44" xfId="0" applyFont="1" applyFill="1" applyBorder="1" applyAlignment="1" applyProtection="1">
      <alignment horizontal="center"/>
      <protection locked="0"/>
    </xf>
    <xf numFmtId="0" fontId="5" fillId="4" borderId="44" xfId="0" applyFont="1" applyFill="1" applyBorder="1" applyAlignment="1">
      <alignment horizontal="center"/>
    </xf>
    <xf numFmtId="0" fontId="5" fillId="4" borderId="45" xfId="0" applyFont="1" applyFill="1" applyBorder="1" applyAlignment="1">
      <alignment horizontal="left"/>
    </xf>
    <xf numFmtId="0" fontId="5" fillId="4" borderId="4" xfId="0" applyFont="1" applyFill="1" applyBorder="1" applyAlignment="1">
      <alignment horizontal="left"/>
    </xf>
    <xf numFmtId="0" fontId="5" fillId="4" borderId="2" xfId="0" applyFont="1" applyFill="1" applyBorder="1" applyAlignment="1">
      <alignment horizontal="left"/>
    </xf>
    <xf numFmtId="0" fontId="5" fillId="4" borderId="5" xfId="0" applyFont="1" applyFill="1" applyBorder="1" applyAlignment="1">
      <alignment horizontal="left"/>
    </xf>
    <xf numFmtId="49" fontId="9" fillId="4" borderId="168" xfId="0" applyNumberFormat="1" applyFont="1" applyFill="1" applyBorder="1" applyAlignment="1">
      <alignment horizontal="center"/>
    </xf>
    <xf numFmtId="49" fontId="9" fillId="4" borderId="169" xfId="0" applyNumberFormat="1" applyFont="1" applyFill="1" applyBorder="1" applyAlignment="1">
      <alignment horizontal="center"/>
    </xf>
    <xf numFmtId="49" fontId="9" fillId="4" borderId="170" xfId="0" applyNumberFormat="1" applyFont="1" applyFill="1" applyBorder="1" applyAlignment="1">
      <alignment horizontal="center"/>
    </xf>
    <xf numFmtId="0" fontId="9" fillId="0" borderId="170" xfId="0" applyFont="1" applyBorder="1" applyAlignment="1">
      <alignment horizontal="left" wrapText="1"/>
    </xf>
    <xf numFmtId="0" fontId="9" fillId="0" borderId="170" xfId="0" applyFont="1" applyBorder="1" applyAlignment="1" applyProtection="1">
      <alignment horizontal="center"/>
      <protection locked="0"/>
    </xf>
    <xf numFmtId="0" fontId="9" fillId="0" borderId="26" xfId="0" applyFont="1" applyBorder="1" applyAlignment="1" applyProtection="1">
      <alignment horizontal="center" vertical="center"/>
      <protection locked="0"/>
    </xf>
    <xf numFmtId="0" fontId="9" fillId="0" borderId="169" xfId="0" applyFont="1" applyBorder="1" applyAlignment="1" applyProtection="1">
      <alignment horizontal="center" vertical="center"/>
      <protection locked="0"/>
    </xf>
    <xf numFmtId="0" fontId="9" fillId="0" borderId="160" xfId="0" applyFont="1" applyBorder="1" applyAlignment="1" applyProtection="1">
      <alignment horizontal="center" vertical="center"/>
      <protection locked="0"/>
    </xf>
    <xf numFmtId="0" fontId="9" fillId="0" borderId="112" xfId="0" applyFont="1" applyBorder="1" applyAlignment="1" applyProtection="1">
      <alignment horizontal="center" vertical="center"/>
      <protection locked="0"/>
    </xf>
    <xf numFmtId="0" fontId="9" fillId="0" borderId="101" xfId="0" applyFont="1" applyBorder="1" applyAlignment="1" applyProtection="1">
      <alignment horizontal="center" vertical="center"/>
      <protection locked="0"/>
    </xf>
    <xf numFmtId="14" fontId="9" fillId="0" borderId="103" xfId="0" applyNumberFormat="1" applyFont="1" applyBorder="1" applyAlignment="1" applyProtection="1">
      <alignment horizontal="center"/>
      <protection locked="0"/>
    </xf>
    <xf numFmtId="14" fontId="9" fillId="0" borderId="104" xfId="0" applyNumberFormat="1" applyFont="1" applyBorder="1" applyAlignment="1" applyProtection="1">
      <alignment horizontal="center"/>
      <protection locked="0"/>
    </xf>
    <xf numFmtId="0" fontId="9" fillId="0" borderId="114" xfId="0" applyFont="1" applyBorder="1" applyAlignment="1" applyProtection="1">
      <alignment horizontal="center"/>
      <protection locked="0"/>
    </xf>
    <xf numFmtId="0" fontId="9" fillId="0" borderId="1" xfId="0" applyFont="1" applyBorder="1" applyAlignment="1" applyProtection="1">
      <alignment horizontal="center"/>
      <protection locked="0"/>
    </xf>
    <xf numFmtId="0" fontId="9" fillId="0" borderId="113" xfId="0" applyFont="1" applyBorder="1" applyAlignment="1" applyProtection="1">
      <alignment horizontal="center"/>
      <protection locked="0"/>
    </xf>
    <xf numFmtId="0" fontId="9" fillId="0" borderId="114" xfId="0" applyFont="1" applyBorder="1" applyAlignment="1" applyProtection="1">
      <alignment horizontal="center" vertical="center"/>
      <protection locked="0"/>
    </xf>
    <xf numFmtId="0" fontId="9" fillId="0" borderId="113" xfId="0" applyFont="1" applyBorder="1" applyAlignment="1" applyProtection="1">
      <alignment horizontal="center" vertical="center"/>
      <protection locked="0"/>
    </xf>
    <xf numFmtId="14" fontId="9" fillId="0" borderId="91" xfId="0" applyNumberFormat="1" applyFont="1" applyBorder="1" applyAlignment="1" applyProtection="1">
      <alignment horizontal="center"/>
      <protection locked="0"/>
    </xf>
    <xf numFmtId="14" fontId="9" fillId="0" borderId="92" xfId="0" applyNumberFormat="1" applyFont="1" applyBorder="1" applyAlignment="1" applyProtection="1">
      <alignment horizontal="center"/>
      <protection locked="0"/>
    </xf>
    <xf numFmtId="49" fontId="9" fillId="4" borderId="171" xfId="0" applyNumberFormat="1" applyFont="1" applyFill="1" applyBorder="1" applyAlignment="1">
      <alignment horizontal="center"/>
    </xf>
    <xf numFmtId="49" fontId="9" fillId="4" borderId="141" xfId="0" applyNumberFormat="1" applyFont="1" applyFill="1" applyBorder="1" applyAlignment="1">
      <alignment horizontal="center"/>
    </xf>
    <xf numFmtId="49" fontId="9" fillId="4" borderId="172" xfId="0" applyNumberFormat="1" applyFont="1" applyFill="1" applyBorder="1" applyAlignment="1">
      <alignment horizontal="center"/>
    </xf>
    <xf numFmtId="0" fontId="9" fillId="0" borderId="172" xfId="0" applyFont="1" applyBorder="1" applyAlignment="1">
      <alignment horizontal="left" wrapText="1"/>
    </xf>
    <xf numFmtId="0" fontId="9" fillId="0" borderId="172" xfId="0" applyFont="1" applyBorder="1" applyAlignment="1" applyProtection="1">
      <alignment horizontal="center"/>
      <protection locked="0"/>
    </xf>
    <xf numFmtId="0" fontId="9" fillId="0" borderId="160" xfId="0" applyFont="1" applyBorder="1" applyAlignment="1" applyProtection="1">
      <alignment horizontal="center"/>
      <protection locked="0"/>
    </xf>
    <xf numFmtId="0" fontId="9" fillId="0" borderId="111" xfId="0" applyFont="1" applyBorder="1" applyAlignment="1" applyProtection="1">
      <alignment horizontal="center"/>
      <protection locked="0"/>
    </xf>
    <xf numFmtId="0" fontId="9" fillId="0" borderId="112" xfId="0" applyFont="1" applyBorder="1" applyAlignment="1" applyProtection="1">
      <alignment horizontal="center"/>
      <protection locked="0"/>
    </xf>
    <xf numFmtId="0" fontId="9" fillId="0" borderId="140" xfId="0" applyFont="1" applyBorder="1" applyAlignment="1">
      <alignment horizontal="center"/>
    </xf>
    <xf numFmtId="0" fontId="9" fillId="0" borderId="141" xfId="0" applyFont="1" applyBorder="1" applyAlignment="1">
      <alignment horizontal="center"/>
    </xf>
    <xf numFmtId="49" fontId="9" fillId="4" borderId="171" xfId="0" applyNumberFormat="1" applyFont="1" applyFill="1" applyBorder="1" applyAlignment="1">
      <alignment horizontal="center" vertical="center"/>
    </xf>
    <xf numFmtId="49" fontId="9" fillId="4" borderId="141" xfId="0" applyNumberFormat="1" applyFont="1" applyFill="1" applyBorder="1" applyAlignment="1">
      <alignment horizontal="center" vertical="center"/>
    </xf>
    <xf numFmtId="49" fontId="9" fillId="4" borderId="172" xfId="0" applyNumberFormat="1" applyFont="1" applyFill="1" applyBorder="1" applyAlignment="1">
      <alignment horizontal="center" vertical="center"/>
    </xf>
    <xf numFmtId="0" fontId="9" fillId="0" borderId="165" xfId="0" applyFont="1" applyBorder="1" applyAlignment="1" applyProtection="1">
      <alignment horizontal="center"/>
      <protection locked="0"/>
    </xf>
    <xf numFmtId="0" fontId="9" fillId="0" borderId="101" xfId="0" applyFont="1" applyBorder="1" applyAlignment="1" applyProtection="1">
      <alignment horizontal="center"/>
      <protection locked="0"/>
    </xf>
    <xf numFmtId="0" fontId="9" fillId="0" borderId="166" xfId="0" applyFont="1" applyBorder="1" applyAlignment="1" applyProtection="1">
      <alignment horizontal="center"/>
      <protection locked="0"/>
    </xf>
    <xf numFmtId="49" fontId="9" fillId="4" borderId="173" xfId="0" applyNumberFormat="1" applyFont="1" applyFill="1" applyBorder="1" applyAlignment="1">
      <alignment horizontal="center"/>
    </xf>
    <xf numFmtId="49" fontId="9" fillId="4" borderId="174" xfId="0" applyNumberFormat="1" applyFont="1" applyFill="1" applyBorder="1" applyAlignment="1">
      <alignment horizontal="center"/>
    </xf>
    <xf numFmtId="49" fontId="9" fillId="4" borderId="175" xfId="0" applyNumberFormat="1" applyFont="1" applyFill="1" applyBorder="1" applyAlignment="1">
      <alignment horizontal="center"/>
    </xf>
    <xf numFmtId="0" fontId="9" fillId="0" borderId="175" xfId="0" applyFont="1" applyBorder="1" applyAlignment="1">
      <alignment horizontal="left" wrapText="1"/>
    </xf>
    <xf numFmtId="0" fontId="17" fillId="0" borderId="175" xfId="0" applyFont="1" applyBorder="1" applyAlignment="1" applyProtection="1">
      <alignment horizontal="center" vertical="center"/>
      <protection locked="0"/>
    </xf>
    <xf numFmtId="0" fontId="17" fillId="0" borderId="172" xfId="0" applyFont="1" applyBorder="1" applyAlignment="1" applyProtection="1">
      <alignment horizontal="center" vertical="center"/>
      <protection locked="0"/>
    </xf>
    <xf numFmtId="0" fontId="9" fillId="0" borderId="140" xfId="0" applyFont="1" applyBorder="1" applyAlignment="1" applyProtection="1">
      <alignment horizontal="center" vertical="center"/>
      <protection locked="0"/>
    </xf>
    <xf numFmtId="0" fontId="9" fillId="0" borderId="141" xfId="0" applyFont="1" applyBorder="1" applyAlignment="1" applyProtection="1">
      <alignment horizontal="center" vertical="center"/>
      <protection locked="0"/>
    </xf>
    <xf numFmtId="0" fontId="9" fillId="0" borderId="141" xfId="0" applyFont="1" applyBorder="1" applyAlignment="1" applyProtection="1">
      <alignment horizontal="center"/>
      <protection locked="0"/>
    </xf>
    <xf numFmtId="0" fontId="15" fillId="0" borderId="114" xfId="0" applyFont="1" applyBorder="1" applyAlignment="1" applyProtection="1">
      <alignment horizontal="center"/>
      <protection locked="0"/>
    </xf>
    <xf numFmtId="0" fontId="15" fillId="0" borderId="1" xfId="0" applyFont="1" applyBorder="1" applyAlignment="1" applyProtection="1">
      <alignment horizontal="center"/>
      <protection locked="0"/>
    </xf>
    <xf numFmtId="49" fontId="9" fillId="4" borderId="168" xfId="0" applyNumberFormat="1" applyFont="1" applyFill="1" applyBorder="1" applyAlignment="1">
      <alignment horizontal="center" vertical="center"/>
    </xf>
    <xf numFmtId="49" fontId="9" fillId="4" borderId="169" xfId="0" applyNumberFormat="1" applyFont="1" applyFill="1" applyBorder="1" applyAlignment="1">
      <alignment horizontal="center" vertical="center"/>
    </xf>
    <xf numFmtId="49" fontId="9" fillId="4" borderId="170" xfId="0" applyNumberFormat="1" applyFont="1" applyFill="1" applyBorder="1" applyAlignment="1">
      <alignment horizontal="center" vertical="center"/>
    </xf>
    <xf numFmtId="0" fontId="9" fillId="0" borderId="148" xfId="0" applyFont="1" applyBorder="1" applyAlignment="1" applyProtection="1">
      <alignment horizontal="center" vertical="center"/>
      <protection locked="0"/>
    </xf>
    <xf numFmtId="0" fontId="9" fillId="0" borderId="25" xfId="0" applyFont="1" applyBorder="1" applyAlignment="1" applyProtection="1">
      <alignment horizontal="center" vertical="center"/>
      <protection locked="0"/>
    </xf>
    <xf numFmtId="0" fontId="9" fillId="0" borderId="109" xfId="0" applyFont="1" applyBorder="1" applyAlignment="1" applyProtection="1">
      <alignment horizontal="center" vertical="center"/>
      <protection locked="0"/>
    </xf>
    <xf numFmtId="0" fontId="9" fillId="0" borderId="32" xfId="0" applyFont="1" applyBorder="1" applyAlignment="1" applyProtection="1">
      <alignment horizontal="center" vertical="center"/>
      <protection locked="0"/>
    </xf>
    <xf numFmtId="0" fontId="9" fillId="0" borderId="136" xfId="0" applyFont="1" applyBorder="1" applyAlignment="1" applyProtection="1">
      <alignment horizontal="center" vertical="center"/>
      <protection locked="0"/>
    </xf>
    <xf numFmtId="0" fontId="9" fillId="4" borderId="132" xfId="0" applyFont="1" applyFill="1" applyBorder="1" applyAlignment="1">
      <alignment horizontal="center" vertical="center"/>
    </xf>
    <xf numFmtId="0" fontId="9" fillId="4" borderId="48" xfId="0" applyFont="1" applyFill="1" applyBorder="1" applyAlignment="1">
      <alignment horizontal="center" vertical="center"/>
    </xf>
    <xf numFmtId="0" fontId="9" fillId="4" borderId="105" xfId="0" applyFont="1" applyFill="1" applyBorder="1" applyAlignment="1">
      <alignment horizontal="center" vertical="center"/>
    </xf>
    <xf numFmtId="0" fontId="9" fillId="0" borderId="132" xfId="0" applyFont="1" applyBorder="1" applyAlignment="1" applyProtection="1">
      <alignment horizontal="center"/>
      <protection locked="0"/>
    </xf>
    <xf numFmtId="49" fontId="9" fillId="4" borderId="144" xfId="0" applyNumberFormat="1" applyFont="1" applyFill="1" applyBorder="1" applyAlignment="1">
      <alignment horizontal="center"/>
    </xf>
    <xf numFmtId="49" fontId="9" fillId="4" borderId="103" xfId="0" applyNumberFormat="1" applyFont="1" applyFill="1" applyBorder="1" applyAlignment="1">
      <alignment horizontal="center"/>
    </xf>
    <xf numFmtId="0" fontId="9" fillId="0" borderId="175" xfId="0" applyFont="1" applyBorder="1" applyAlignment="1" applyProtection="1">
      <alignment horizontal="center"/>
      <protection locked="0"/>
    </xf>
    <xf numFmtId="0" fontId="9" fillId="0" borderId="176" xfId="0" applyFont="1" applyBorder="1" applyAlignment="1" applyProtection="1">
      <alignment horizontal="center" vertical="center"/>
      <protection locked="0"/>
    </xf>
    <xf numFmtId="0" fontId="9" fillId="0" borderId="174" xfId="0" applyFont="1" applyBorder="1" applyAlignment="1" applyProtection="1">
      <alignment horizontal="center" vertical="center"/>
      <protection locked="0"/>
    </xf>
    <xf numFmtId="0" fontId="9" fillId="0" borderId="176" xfId="0" applyFont="1" applyBorder="1" applyAlignment="1" applyProtection="1">
      <alignment horizontal="center"/>
      <protection locked="0"/>
    </xf>
    <xf numFmtId="0" fontId="9" fillId="0" borderId="174" xfId="0" applyFont="1" applyBorder="1" applyAlignment="1" applyProtection="1">
      <alignment horizontal="center"/>
      <protection locked="0"/>
    </xf>
    <xf numFmtId="0" fontId="9" fillId="0" borderId="182" xfId="0" applyFont="1" applyBorder="1" applyAlignment="1" applyProtection="1">
      <alignment horizontal="center" vertical="center"/>
      <protection locked="0"/>
    </xf>
    <xf numFmtId="0" fontId="9" fillId="0" borderId="183" xfId="0" applyFont="1" applyBorder="1" applyAlignment="1" applyProtection="1">
      <alignment horizontal="center" vertical="center"/>
      <protection locked="0"/>
    </xf>
    <xf numFmtId="49" fontId="9" fillId="4" borderId="184" xfId="0" applyNumberFormat="1" applyFont="1" applyFill="1" applyBorder="1" applyAlignment="1">
      <alignment horizontal="center" vertical="center"/>
    </xf>
    <xf numFmtId="49" fontId="9" fillId="4" borderId="66" xfId="0" applyNumberFormat="1" applyFont="1" applyFill="1" applyBorder="1" applyAlignment="1">
      <alignment horizontal="center" vertical="center"/>
    </xf>
    <xf numFmtId="49" fontId="9" fillId="4" borderId="185" xfId="0" applyNumberFormat="1" applyFont="1" applyFill="1" applyBorder="1" applyAlignment="1">
      <alignment horizontal="center" vertical="center"/>
    </xf>
    <xf numFmtId="0" fontId="9" fillId="0" borderId="36" xfId="0" applyFont="1" applyBorder="1" applyAlignment="1">
      <alignment horizontal="left" wrapText="1"/>
    </xf>
    <xf numFmtId="0" fontId="9" fillId="0" borderId="66" xfId="0" applyFont="1" applyBorder="1" applyAlignment="1">
      <alignment horizontal="left" wrapText="1"/>
    </xf>
    <xf numFmtId="0" fontId="9" fillId="0" borderId="1" xfId="0" applyFont="1" applyBorder="1" applyAlignment="1" applyProtection="1">
      <alignment horizontal="center" vertical="center"/>
      <protection locked="0"/>
    </xf>
    <xf numFmtId="49" fontId="9" fillId="4" borderId="177" xfId="0" applyNumberFormat="1" applyFont="1" applyFill="1" applyBorder="1" applyAlignment="1">
      <alignment horizontal="center" vertical="center"/>
    </xf>
    <xf numFmtId="49" fontId="9" fillId="4" borderId="178" xfId="0" applyNumberFormat="1" applyFont="1" applyFill="1" applyBorder="1" applyAlignment="1">
      <alignment horizontal="center" vertical="center"/>
    </xf>
    <xf numFmtId="49" fontId="9" fillId="4" borderId="179" xfId="0" applyNumberFormat="1" applyFont="1" applyFill="1" applyBorder="1" applyAlignment="1">
      <alignment horizontal="center" vertical="center"/>
    </xf>
    <xf numFmtId="0" fontId="9" fillId="0" borderId="33" xfId="0" applyFont="1" applyBorder="1" applyAlignment="1">
      <alignment horizontal="left" wrapText="1"/>
    </xf>
    <xf numFmtId="0" fontId="9" fillId="0" borderId="178" xfId="0" applyFont="1" applyBorder="1" applyAlignment="1">
      <alignment horizontal="left" wrapText="1"/>
    </xf>
    <xf numFmtId="0" fontId="9" fillId="0" borderId="181" xfId="0" applyFont="1" applyBorder="1" applyAlignment="1" applyProtection="1">
      <alignment horizontal="center" vertical="center"/>
      <protection locked="0"/>
    </xf>
    <xf numFmtId="49" fontId="9" fillId="4" borderId="186" xfId="0" applyNumberFormat="1" applyFont="1" applyFill="1" applyBorder="1" applyAlignment="1">
      <alignment horizontal="center" vertical="center"/>
    </xf>
    <xf numFmtId="49" fontId="9" fillId="4" borderId="187" xfId="0" applyNumberFormat="1" applyFont="1" applyFill="1" applyBorder="1" applyAlignment="1">
      <alignment horizontal="center" vertical="center"/>
    </xf>
    <xf numFmtId="49" fontId="9" fillId="4" borderId="188" xfId="0" applyNumberFormat="1" applyFont="1" applyFill="1" applyBorder="1" applyAlignment="1">
      <alignment horizontal="center" vertical="center"/>
    </xf>
    <xf numFmtId="0" fontId="18" fillId="0" borderId="36" xfId="0" applyFont="1" applyBorder="1" applyAlignment="1">
      <alignment horizontal="left" vertical="center"/>
    </xf>
    <xf numFmtId="0" fontId="18" fillId="0" borderId="66" xfId="0" applyFont="1" applyBorder="1" applyAlignment="1">
      <alignment horizontal="left" vertical="center"/>
    </xf>
    <xf numFmtId="0" fontId="18" fillId="0" borderId="36" xfId="0" applyFont="1" applyBorder="1" applyAlignment="1">
      <alignment horizontal="left" vertical="center" wrapText="1"/>
    </xf>
    <xf numFmtId="0" fontId="18" fillId="0" borderId="66" xfId="0" applyFont="1" applyBorder="1" applyAlignment="1">
      <alignment horizontal="left" vertical="center" wrapText="1"/>
    </xf>
    <xf numFmtId="0" fontId="9" fillId="0" borderId="180" xfId="0" applyFont="1" applyBorder="1" applyAlignment="1">
      <alignment horizontal="left" vertical="center" wrapText="1"/>
    </xf>
    <xf numFmtId="0" fontId="9" fillId="0" borderId="33" xfId="0" applyFont="1" applyBorder="1" applyAlignment="1">
      <alignment horizontal="left" vertical="center" wrapText="1"/>
    </xf>
    <xf numFmtId="0" fontId="9" fillId="0" borderId="178" xfId="0" applyFont="1" applyBorder="1" applyAlignment="1">
      <alignment horizontal="left" vertical="center" wrapText="1"/>
    </xf>
    <xf numFmtId="0" fontId="9" fillId="0" borderId="164" xfId="0" applyFont="1" applyBorder="1" applyAlignment="1" applyProtection="1">
      <alignment horizontal="center" vertical="center"/>
      <protection locked="0"/>
    </xf>
    <xf numFmtId="0" fontId="9" fillId="0" borderId="163" xfId="0" applyFont="1" applyBorder="1" applyAlignment="1" applyProtection="1">
      <alignment horizontal="center" vertical="center"/>
      <protection locked="0"/>
    </xf>
    <xf numFmtId="49" fontId="9" fillId="4" borderId="190" xfId="0" applyNumberFormat="1" applyFont="1" applyFill="1" applyBorder="1" applyAlignment="1">
      <alignment horizontal="center" vertical="center"/>
    </xf>
    <xf numFmtId="49" fontId="9" fillId="4" borderId="91" xfId="0" applyNumberFormat="1" applyFont="1" applyFill="1" applyBorder="1" applyAlignment="1">
      <alignment horizontal="center" vertical="center"/>
    </xf>
    <xf numFmtId="0" fontId="9" fillId="0" borderId="172" xfId="0" applyFont="1" applyBorder="1" applyAlignment="1" applyProtection="1">
      <alignment horizontal="center" vertical="center"/>
      <protection locked="0"/>
    </xf>
    <xf numFmtId="0" fontId="18" fillId="0" borderId="192" xfId="0" applyFont="1" applyBorder="1" applyAlignment="1">
      <alignment horizontal="left" vertical="center"/>
    </xf>
    <xf numFmtId="0" fontId="18" fillId="0" borderId="193" xfId="0" applyFont="1" applyBorder="1" applyAlignment="1">
      <alignment horizontal="left" vertical="center"/>
    </xf>
    <xf numFmtId="0" fontId="9" fillId="0" borderId="35" xfId="0" applyFont="1" applyBorder="1" applyAlignment="1" applyProtection="1">
      <alignment horizontal="center" vertical="center"/>
      <protection locked="0"/>
    </xf>
    <xf numFmtId="0" fontId="9" fillId="0" borderId="195" xfId="0" applyFont="1" applyBorder="1" applyAlignment="1" applyProtection="1">
      <alignment horizontal="center" vertical="center"/>
      <protection locked="0"/>
    </xf>
    <xf numFmtId="0" fontId="9" fillId="0" borderId="194" xfId="0" applyFont="1" applyBorder="1" applyAlignment="1" applyProtection="1">
      <alignment horizontal="center" vertical="center"/>
      <protection locked="0"/>
    </xf>
    <xf numFmtId="0" fontId="9" fillId="0" borderId="179" xfId="0" applyFont="1" applyBorder="1" applyAlignment="1">
      <alignment horizontal="left" wrapText="1"/>
    </xf>
    <xf numFmtId="0" fontId="9" fillId="0" borderId="192" xfId="0" applyFont="1" applyBorder="1" applyAlignment="1">
      <alignment horizontal="left" wrapText="1"/>
    </xf>
    <xf numFmtId="0" fontId="9" fillId="0" borderId="193" xfId="0" applyFont="1" applyBorder="1" applyAlignment="1">
      <alignment horizontal="left" wrapText="1"/>
    </xf>
    <xf numFmtId="0" fontId="9" fillId="0" borderId="111" xfId="0" applyFont="1" applyBorder="1" applyAlignment="1" applyProtection="1">
      <alignment horizontal="center" vertical="center"/>
      <protection locked="0"/>
    </xf>
    <xf numFmtId="49" fontId="9" fillId="4" borderId="144" xfId="0" applyNumberFormat="1" applyFont="1" applyFill="1" applyBorder="1" applyAlignment="1">
      <alignment horizontal="center" vertical="center"/>
    </xf>
    <xf numFmtId="49" fontId="9" fillId="4" borderId="103" xfId="0" applyNumberFormat="1" applyFont="1" applyFill="1" applyBorder="1" applyAlignment="1">
      <alignment horizontal="center" vertical="center"/>
    </xf>
    <xf numFmtId="49" fontId="9" fillId="4" borderId="174" xfId="0" applyNumberFormat="1" applyFont="1" applyFill="1" applyBorder="1" applyAlignment="1">
      <alignment horizontal="center" vertical="center"/>
    </xf>
    <xf numFmtId="49" fontId="9" fillId="4" borderId="190" xfId="0" applyNumberFormat="1" applyFont="1" applyFill="1" applyBorder="1" applyAlignment="1">
      <alignment horizontal="center"/>
    </xf>
    <xf numFmtId="49" fontId="9" fillId="4" borderId="91" xfId="0" applyNumberFormat="1" applyFont="1" applyFill="1" applyBorder="1" applyAlignment="1">
      <alignment horizontal="center"/>
    </xf>
    <xf numFmtId="0" fontId="9" fillId="0" borderId="172" xfId="0" applyFont="1" applyBorder="1" applyAlignment="1">
      <alignment horizontal="center" vertical="center"/>
    </xf>
    <xf numFmtId="49" fontId="9" fillId="4" borderId="161" xfId="0" applyNumberFormat="1" applyFont="1" applyFill="1" applyBorder="1" applyAlignment="1">
      <alignment horizontal="center" vertical="center"/>
    </xf>
    <xf numFmtId="49" fontId="9" fillId="4" borderId="162" xfId="0" applyNumberFormat="1" applyFont="1" applyFill="1" applyBorder="1" applyAlignment="1">
      <alignment horizontal="center" vertical="center"/>
    </xf>
    <xf numFmtId="49" fontId="9" fillId="4" borderId="163" xfId="0" applyNumberFormat="1" applyFont="1" applyFill="1" applyBorder="1" applyAlignment="1">
      <alignment horizontal="center" vertical="center"/>
    </xf>
    <xf numFmtId="49" fontId="9" fillId="4" borderId="133" xfId="0" applyNumberFormat="1" applyFont="1" applyFill="1" applyBorder="1" applyAlignment="1">
      <alignment horizontal="center" vertical="center"/>
    </xf>
    <xf numFmtId="49" fontId="9" fillId="4" borderId="134" xfId="0" applyNumberFormat="1" applyFont="1" applyFill="1" applyBorder="1" applyAlignment="1">
      <alignment horizontal="center" vertical="center"/>
    </xf>
    <xf numFmtId="49" fontId="9" fillId="4" borderId="135" xfId="0" applyNumberFormat="1" applyFont="1" applyFill="1" applyBorder="1" applyAlignment="1">
      <alignment horizontal="center" vertical="center"/>
    </xf>
    <xf numFmtId="0" fontId="9" fillId="0" borderId="172" xfId="0" applyFont="1" applyBorder="1" applyAlignment="1">
      <alignment horizontal="center"/>
    </xf>
    <xf numFmtId="0" fontId="9" fillId="4" borderId="5" xfId="0" applyFont="1" applyFill="1" applyBorder="1" applyAlignment="1">
      <alignment horizontal="center"/>
    </xf>
    <xf numFmtId="0" fontId="9" fillId="9" borderId="3" xfId="0" applyFont="1" applyFill="1" applyBorder="1" applyAlignment="1" applyProtection="1">
      <alignment horizontal="center"/>
      <protection locked="0"/>
    </xf>
    <xf numFmtId="0" fontId="9" fillId="0" borderId="140" xfId="0" applyFont="1" applyBorder="1" applyAlignment="1">
      <alignment horizontal="left" wrapText="1"/>
    </xf>
    <xf numFmtId="0" fontId="9" fillId="0" borderId="91" xfId="0" applyFont="1" applyBorder="1" applyAlignment="1">
      <alignment horizontal="left" wrapText="1"/>
    </xf>
    <xf numFmtId="0" fontId="9" fillId="0" borderId="141" xfId="0" applyFont="1" applyBorder="1" applyAlignment="1">
      <alignment horizontal="left" wrapText="1"/>
    </xf>
    <xf numFmtId="0" fontId="9" fillId="6" borderId="3" xfId="0" applyFont="1" applyFill="1" applyBorder="1" applyAlignment="1" applyProtection="1">
      <alignment horizontal="center" vertical="center"/>
      <protection locked="0"/>
    </xf>
    <xf numFmtId="0" fontId="9" fillId="6" borderId="4" xfId="0" applyFont="1" applyFill="1" applyBorder="1" applyAlignment="1" applyProtection="1">
      <alignment horizontal="center" vertical="center"/>
      <protection locked="0"/>
    </xf>
    <xf numFmtId="0" fontId="9" fillId="6" borderId="44" xfId="0" applyFont="1" applyFill="1" applyBorder="1" applyAlignment="1" applyProtection="1">
      <alignment horizontal="center" vertical="center"/>
      <protection locked="0"/>
    </xf>
    <xf numFmtId="0" fontId="12" fillId="4" borderId="146" xfId="0" applyFont="1" applyFill="1" applyBorder="1" applyAlignment="1">
      <alignment horizontal="center" textRotation="90"/>
    </xf>
    <xf numFmtId="0" fontId="12" fillId="4" borderId="152" xfId="0" applyFont="1" applyFill="1" applyBorder="1" applyAlignment="1">
      <alignment horizontal="center" textRotation="90"/>
    </xf>
    <xf numFmtId="0" fontId="12" fillId="4" borderId="46" xfId="0" applyFont="1" applyFill="1" applyBorder="1" applyAlignment="1">
      <alignment horizontal="center" textRotation="90" wrapText="1"/>
    </xf>
    <xf numFmtId="0" fontId="12" fillId="4" borderId="2" xfId="0" applyFont="1" applyFill="1" applyBorder="1" applyAlignment="1">
      <alignment horizontal="center" textRotation="90" wrapText="1"/>
    </xf>
    <xf numFmtId="0" fontId="9" fillId="4" borderId="45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9" fillId="4" borderId="142" xfId="0" applyFont="1" applyFill="1" applyBorder="1" applyAlignment="1">
      <alignment horizontal="center" vertical="center" wrapText="1"/>
    </xf>
    <xf numFmtId="0" fontId="9" fillId="0" borderId="143" xfId="0" applyFont="1" applyBorder="1" applyAlignment="1" applyProtection="1">
      <alignment horizontal="center" vertical="center" wrapText="1"/>
      <protection locked="0"/>
    </xf>
    <xf numFmtId="0" fontId="9" fillId="0" borderId="4" xfId="0" applyFont="1" applyBorder="1" applyAlignment="1" applyProtection="1">
      <alignment horizontal="center" vertical="center" wrapText="1"/>
      <protection locked="0"/>
    </xf>
    <xf numFmtId="0" fontId="9" fillId="0" borderId="5" xfId="0" applyFont="1" applyBorder="1" applyAlignment="1" applyProtection="1">
      <alignment horizontal="center" vertical="center" wrapText="1"/>
      <protection locked="0"/>
    </xf>
    <xf numFmtId="0" fontId="9" fillId="0" borderId="190" xfId="0" applyFont="1" applyBorder="1" applyAlignment="1" applyProtection="1">
      <alignment horizontal="center" vertical="center"/>
      <protection locked="0"/>
    </xf>
    <xf numFmtId="0" fontId="9" fillId="4" borderId="172" xfId="0" applyFont="1" applyFill="1" applyBorder="1" applyAlignment="1">
      <alignment horizontal="left" wrapText="1"/>
    </xf>
    <xf numFmtId="0" fontId="12" fillId="4" borderId="151" xfId="0" applyFont="1" applyFill="1" applyBorder="1" applyAlignment="1">
      <alignment horizontal="center" textRotation="90" wrapText="1"/>
    </xf>
    <xf numFmtId="0" fontId="12" fillId="4" borderId="159" xfId="0" applyFont="1" applyFill="1" applyBorder="1" applyAlignment="1">
      <alignment horizontal="center" textRotation="90" wrapText="1"/>
    </xf>
    <xf numFmtId="0" fontId="9" fillId="0" borderId="84" xfId="0" applyFont="1" applyBorder="1" applyAlignment="1" applyProtection="1">
      <alignment horizontal="center" vertical="center"/>
      <protection locked="0"/>
    </xf>
    <xf numFmtId="0" fontId="9" fillId="0" borderId="27" xfId="0" applyFont="1" applyBorder="1" applyAlignment="1" applyProtection="1">
      <alignment horizontal="center" vertical="center"/>
      <protection locked="0"/>
    </xf>
    <xf numFmtId="0" fontId="9" fillId="4" borderId="170" xfId="0" applyFont="1" applyFill="1" applyBorder="1" applyAlignment="1">
      <alignment horizontal="left" wrapText="1"/>
    </xf>
    <xf numFmtId="0" fontId="9" fillId="4" borderId="140" xfId="0" applyFont="1" applyFill="1" applyBorder="1" applyAlignment="1">
      <alignment horizontal="left" wrapText="1"/>
    </xf>
    <xf numFmtId="0" fontId="9" fillId="4" borderId="91" xfId="0" applyFont="1" applyFill="1" applyBorder="1" applyAlignment="1">
      <alignment horizontal="left" wrapText="1"/>
    </xf>
    <xf numFmtId="0" fontId="9" fillId="4" borderId="141" xfId="0" applyFont="1" applyFill="1" applyBorder="1" applyAlignment="1">
      <alignment horizontal="left" wrapText="1"/>
    </xf>
    <xf numFmtId="0" fontId="9" fillId="0" borderId="172" xfId="0" applyFont="1" applyBorder="1" applyAlignment="1" applyProtection="1">
      <alignment horizontal="left" wrapText="1"/>
      <protection locked="0"/>
    </xf>
    <xf numFmtId="0" fontId="9" fillId="0" borderId="144" xfId="0" applyFont="1" applyBorder="1" applyAlignment="1" applyProtection="1">
      <alignment horizontal="center" vertical="center"/>
      <protection locked="0"/>
    </xf>
    <xf numFmtId="0" fontId="9" fillId="0" borderId="103" xfId="0" applyFont="1" applyBorder="1" applyAlignment="1" applyProtection="1">
      <alignment horizontal="center" vertical="center"/>
      <protection locked="0"/>
    </xf>
    <xf numFmtId="0" fontId="9" fillId="0" borderId="175" xfId="0" applyFont="1" applyBorder="1" applyAlignment="1" applyProtection="1">
      <alignment horizontal="left" wrapText="1"/>
      <protection locked="0"/>
    </xf>
    <xf numFmtId="0" fontId="9" fillId="4" borderId="121" xfId="0" applyFont="1" applyFill="1" applyBorder="1" applyAlignment="1">
      <alignment horizontal="center" vertical="center" wrapText="1"/>
    </xf>
    <xf numFmtId="0" fontId="9" fillId="4" borderId="121" xfId="0" applyFont="1" applyFill="1" applyBorder="1" applyAlignment="1">
      <alignment horizontal="center" wrapText="1"/>
    </xf>
    <xf numFmtId="0" fontId="9" fillId="4" borderId="196" xfId="0" applyFont="1" applyFill="1" applyBorder="1" applyAlignment="1">
      <alignment horizontal="center" wrapText="1"/>
    </xf>
    <xf numFmtId="0" fontId="19" fillId="4" borderId="4" xfId="0" applyFont="1" applyFill="1" applyBorder="1" applyAlignment="1">
      <alignment horizontal="center" wrapText="1"/>
    </xf>
    <xf numFmtId="0" fontId="19" fillId="4" borderId="5" xfId="0" applyFont="1" applyFill="1" applyBorder="1" applyAlignment="1">
      <alignment horizontal="center" wrapText="1"/>
    </xf>
    <xf numFmtId="0" fontId="9" fillId="0" borderId="15" xfId="0" applyFont="1" applyBorder="1" applyAlignment="1" applyProtection="1">
      <alignment horizontal="center"/>
      <protection locked="0"/>
    </xf>
    <xf numFmtId="49" fontId="9" fillId="0" borderId="15" xfId="0" applyNumberFormat="1" applyFont="1" applyBorder="1" applyAlignment="1" applyProtection="1">
      <alignment horizontal="center"/>
      <protection locked="0"/>
    </xf>
    <xf numFmtId="0" fontId="9" fillId="0" borderId="18" xfId="0" applyFont="1" applyBorder="1" applyAlignment="1" applyProtection="1">
      <alignment horizontal="center"/>
      <protection locked="0"/>
    </xf>
    <xf numFmtId="0" fontId="9" fillId="0" borderId="197" xfId="0" applyFont="1" applyBorder="1" applyAlignment="1" applyProtection="1">
      <alignment horizontal="center"/>
      <protection locked="0"/>
    </xf>
    <xf numFmtId="49" fontId="9" fillId="0" borderId="197" xfId="0" applyNumberFormat="1" applyFont="1" applyBorder="1" applyAlignment="1" applyProtection="1">
      <alignment horizontal="center"/>
      <protection locked="0"/>
    </xf>
    <xf numFmtId="0" fontId="9" fillId="0" borderId="198" xfId="0" applyFont="1" applyBorder="1" applyAlignment="1" applyProtection="1">
      <alignment horizontal="center"/>
      <protection locked="0"/>
    </xf>
    <xf numFmtId="0" fontId="9" fillId="0" borderId="20" xfId="0" applyFont="1" applyBorder="1" applyAlignment="1" applyProtection="1">
      <alignment horizontal="center"/>
      <protection locked="0"/>
    </xf>
    <xf numFmtId="49" fontId="9" fillId="0" borderId="20" xfId="0" applyNumberFormat="1" applyFont="1" applyBorder="1" applyAlignment="1" applyProtection="1">
      <alignment horizontal="center"/>
      <protection locked="0"/>
    </xf>
    <xf numFmtId="0" fontId="9" fillId="0" borderId="23" xfId="0" applyFont="1" applyBorder="1" applyAlignment="1" applyProtection="1">
      <alignment horizontal="center"/>
      <protection locked="0"/>
    </xf>
    <xf numFmtId="0" fontId="9" fillId="8" borderId="207" xfId="0" applyFont="1" applyFill="1" applyBorder="1" applyAlignment="1">
      <alignment horizontal="left" vertical="center"/>
    </xf>
    <xf numFmtId="0" fontId="9" fillId="8" borderId="205" xfId="0" applyFont="1" applyFill="1" applyBorder="1" applyAlignment="1">
      <alignment horizontal="left" vertical="center"/>
    </xf>
    <xf numFmtId="0" fontId="9" fillId="8" borderId="208" xfId="0" applyFont="1" applyFill="1" applyBorder="1" applyAlignment="1">
      <alignment horizontal="left" vertical="center"/>
    </xf>
    <xf numFmtId="0" fontId="9" fillId="8" borderId="67" xfId="0" applyFont="1" applyFill="1" applyBorder="1" applyAlignment="1">
      <alignment horizontal="left" vertical="center"/>
    </xf>
    <xf numFmtId="0" fontId="9" fillId="8" borderId="36" xfId="0" applyFont="1" applyFill="1" applyBorder="1" applyAlignment="1">
      <alignment horizontal="left" vertical="center"/>
    </xf>
    <xf numFmtId="0" fontId="9" fillId="8" borderId="37" xfId="0" applyFont="1" applyFill="1" applyBorder="1" applyAlignment="1">
      <alignment horizontal="left" vertical="center"/>
    </xf>
    <xf numFmtId="0" fontId="9" fillId="0" borderId="107" xfId="0" applyFont="1" applyBorder="1" applyAlignment="1" applyProtection="1">
      <alignment horizontal="left" vertical="center"/>
      <protection locked="0"/>
    </xf>
    <xf numFmtId="0" fontId="9" fillId="0" borderId="209" xfId="0" applyFont="1" applyBorder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9" fillId="0" borderId="214" xfId="0" applyFont="1" applyBorder="1" applyAlignment="1" applyProtection="1">
      <alignment horizontal="left" vertical="center"/>
      <protection locked="0"/>
    </xf>
    <xf numFmtId="0" fontId="9" fillId="0" borderId="60" xfId="0" applyFont="1" applyBorder="1" applyAlignment="1" applyProtection="1">
      <alignment horizontal="left" vertical="center"/>
      <protection locked="0"/>
    </xf>
    <xf numFmtId="0" fontId="9" fillId="0" borderId="64" xfId="0" applyFont="1" applyBorder="1" applyAlignment="1" applyProtection="1">
      <alignment horizontal="left" vertical="center"/>
      <protection locked="0"/>
    </xf>
    <xf numFmtId="0" fontId="9" fillId="8" borderId="210" xfId="0" applyFont="1" applyFill="1" applyBorder="1" applyAlignment="1">
      <alignment horizontal="left"/>
    </xf>
    <xf numFmtId="0" fontId="9" fillId="8" borderId="211" xfId="0" applyFont="1" applyFill="1" applyBorder="1" applyAlignment="1">
      <alignment horizontal="left"/>
    </xf>
    <xf numFmtId="0" fontId="9" fillId="8" borderId="212" xfId="0" applyFont="1" applyFill="1" applyBorder="1" applyAlignment="1">
      <alignment horizontal="left"/>
    </xf>
    <xf numFmtId="0" fontId="9" fillId="8" borderId="213" xfId="0" applyFont="1" applyFill="1" applyBorder="1" applyAlignment="1">
      <alignment horizontal="left"/>
    </xf>
    <xf numFmtId="0" fontId="9" fillId="4" borderId="82" xfId="0" applyFont="1" applyFill="1" applyBorder="1" applyAlignment="1">
      <alignment horizontal="center"/>
    </xf>
    <xf numFmtId="0" fontId="9" fillId="0" borderId="52" xfId="0" applyFont="1" applyBorder="1" applyAlignment="1" applyProtection="1">
      <alignment horizontal="center"/>
      <protection locked="0"/>
    </xf>
    <xf numFmtId="0" fontId="9" fillId="0" borderId="53" xfId="0" applyFont="1" applyBorder="1" applyAlignment="1" applyProtection="1">
      <alignment horizontal="center"/>
      <protection locked="0"/>
    </xf>
    <xf numFmtId="0" fontId="9" fillId="0" borderId="55" xfId="0" applyFont="1" applyBorder="1" applyAlignment="1" applyProtection="1">
      <alignment horizontal="center"/>
      <protection locked="0"/>
    </xf>
    <xf numFmtId="0" fontId="9" fillId="0" borderId="57" xfId="0" applyFont="1" applyBorder="1" applyAlignment="1" applyProtection="1">
      <alignment horizontal="center"/>
      <protection locked="0"/>
    </xf>
    <xf numFmtId="0" fontId="9" fillId="4" borderId="54" xfId="0" applyFont="1" applyFill="1" applyBorder="1" applyAlignment="1">
      <alignment horizontal="left"/>
    </xf>
    <xf numFmtId="49" fontId="9" fillId="0" borderId="199" xfId="0" applyNumberFormat="1" applyFont="1" applyBorder="1" applyAlignment="1" applyProtection="1">
      <alignment horizontal="center"/>
      <protection locked="0"/>
    </xf>
    <xf numFmtId="49" fontId="9" fillId="0" borderId="108" xfId="0" applyNumberFormat="1" applyFont="1" applyBorder="1" applyAlignment="1" applyProtection="1">
      <alignment horizontal="center"/>
      <protection locked="0"/>
    </xf>
    <xf numFmtId="0" fontId="9" fillId="0" borderId="78" xfId="0" applyFont="1" applyBorder="1" applyAlignment="1" applyProtection="1">
      <alignment horizontal="center"/>
      <protection locked="0"/>
    </xf>
    <xf numFmtId="0" fontId="7" fillId="6" borderId="24" xfId="0" applyFont="1" applyFill="1" applyBorder="1" applyAlignment="1" applyProtection="1">
      <alignment horizontal="center"/>
      <protection locked="0"/>
    </xf>
    <xf numFmtId="0" fontId="7" fillId="6" borderId="46" xfId="0" applyFont="1" applyFill="1" applyBorder="1" applyAlignment="1" applyProtection="1">
      <alignment horizontal="center"/>
      <protection locked="0"/>
    </xf>
    <xf numFmtId="0" fontId="9" fillId="4" borderId="52" xfId="0" applyFont="1" applyFill="1" applyBorder="1" applyAlignment="1">
      <alignment horizontal="left"/>
    </xf>
    <xf numFmtId="49" fontId="9" fillId="0" borderId="47" xfId="0" applyNumberFormat="1" applyFont="1" applyBorder="1" applyAlignment="1" applyProtection="1">
      <alignment horizontal="center"/>
      <protection locked="0"/>
    </xf>
    <xf numFmtId="49" fontId="9" fillId="0" borderId="48" xfId="0" applyNumberFormat="1" applyFont="1" applyBorder="1" applyAlignment="1" applyProtection="1">
      <alignment horizontal="center"/>
      <protection locked="0"/>
    </xf>
    <xf numFmtId="49" fontId="9" fillId="0" borderId="49" xfId="0" applyNumberFormat="1" applyFont="1" applyBorder="1" applyAlignment="1" applyProtection="1">
      <alignment horizontal="center"/>
      <protection locked="0"/>
    </xf>
    <xf numFmtId="49" fontId="9" fillId="0" borderId="52" xfId="0" applyNumberFormat="1" applyFont="1" applyBorder="1" applyAlignment="1" applyProtection="1">
      <alignment horizontal="center"/>
      <protection locked="0"/>
    </xf>
    <xf numFmtId="49" fontId="9" fillId="0" borderId="55" xfId="0" applyNumberFormat="1" applyFont="1" applyBorder="1" applyAlignment="1" applyProtection="1">
      <alignment horizontal="center"/>
      <protection locked="0"/>
    </xf>
    <xf numFmtId="0" fontId="7" fillId="4" borderId="56" xfId="0" applyFont="1" applyFill="1" applyBorder="1" applyAlignment="1">
      <alignment horizontal="center"/>
    </xf>
    <xf numFmtId="0" fontId="7" fillId="4" borderId="53" xfId="0" applyFont="1" applyFill="1" applyBorder="1" applyAlignment="1">
      <alignment horizontal="center"/>
    </xf>
    <xf numFmtId="0" fontId="7" fillId="4" borderId="57" xfId="0" applyFont="1" applyFill="1" applyBorder="1" applyAlignment="1">
      <alignment horizontal="center"/>
    </xf>
    <xf numFmtId="0" fontId="9" fillId="0" borderId="2" xfId="0" applyFont="1" applyBorder="1" applyAlignment="1" applyProtection="1">
      <alignment horizontal="center"/>
      <protection locked="0"/>
    </xf>
    <xf numFmtId="0" fontId="9" fillId="0" borderId="219" xfId="0" applyFont="1" applyBorder="1" applyAlignment="1" applyProtection="1">
      <alignment horizontal="center"/>
      <protection locked="0"/>
    </xf>
    <xf numFmtId="0" fontId="9" fillId="4" borderId="5" xfId="0" applyFont="1" applyFill="1" applyBorder="1" applyAlignment="1">
      <alignment horizontal="left"/>
    </xf>
    <xf numFmtId="0" fontId="9" fillId="0" borderId="65" xfId="0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9" fillId="0" borderId="66" xfId="0" applyFont="1" applyBorder="1" applyAlignment="1">
      <alignment horizontal="center"/>
    </xf>
    <xf numFmtId="14" fontId="9" fillId="0" borderId="70" xfId="0" applyNumberFormat="1" applyFont="1" applyBorder="1" applyAlignment="1" applyProtection="1">
      <alignment horizontal="center"/>
      <protection locked="0"/>
    </xf>
    <xf numFmtId="0" fontId="9" fillId="8" borderId="74" xfId="0" applyFont="1" applyFill="1" applyBorder="1" applyAlignment="1">
      <alignment horizontal="left" vertical="center"/>
    </xf>
    <xf numFmtId="0" fontId="9" fillId="8" borderId="71" xfId="0" applyFont="1" applyFill="1" applyBorder="1" applyAlignment="1">
      <alignment horizontal="left" vertical="center"/>
    </xf>
    <xf numFmtId="0" fontId="9" fillId="8" borderId="72" xfId="0" applyFont="1" applyFill="1" applyBorder="1" applyAlignment="1">
      <alignment horizontal="left" vertical="center"/>
    </xf>
    <xf numFmtId="0" fontId="9" fillId="0" borderId="3" xfId="0" applyFont="1" applyBorder="1" applyAlignment="1" applyProtection="1">
      <alignment horizontal="left" vertical="top"/>
      <protection locked="0"/>
    </xf>
    <xf numFmtId="0" fontId="9" fillId="0" borderId="4" xfId="0" applyFont="1" applyBorder="1" applyAlignment="1" applyProtection="1">
      <alignment horizontal="left" vertical="top"/>
      <protection locked="0"/>
    </xf>
    <xf numFmtId="0" fontId="9" fillId="0" borderId="5" xfId="0" applyFont="1" applyBorder="1" applyAlignment="1" applyProtection="1">
      <alignment horizontal="left" vertical="top"/>
      <protection locked="0"/>
    </xf>
    <xf numFmtId="0" fontId="9" fillId="0" borderId="204" xfId="0" applyFont="1" applyBorder="1" applyAlignment="1">
      <alignment horizontal="center"/>
    </xf>
    <xf numFmtId="0" fontId="9" fillId="0" borderId="205" xfId="0" applyFont="1" applyBorder="1" applyAlignment="1">
      <alignment horizontal="center"/>
    </xf>
    <xf numFmtId="0" fontId="9" fillId="0" borderId="206" xfId="0" applyFont="1" applyBorder="1" applyAlignment="1">
      <alignment horizontal="center"/>
    </xf>
    <xf numFmtId="0" fontId="9" fillId="8" borderId="215" xfId="0" applyFont="1" applyFill="1" applyBorder="1" applyAlignment="1">
      <alignment horizontal="left"/>
    </xf>
    <xf numFmtId="0" fontId="9" fillId="8" borderId="216" xfId="0" applyFont="1" applyFill="1" applyBorder="1" applyAlignment="1">
      <alignment horizontal="left"/>
    </xf>
    <xf numFmtId="0" fontId="9" fillId="8" borderId="217" xfId="0" applyFont="1" applyFill="1" applyBorder="1" applyAlignment="1">
      <alignment horizontal="left"/>
    </xf>
    <xf numFmtId="0" fontId="9" fillId="8" borderId="218" xfId="0" applyFont="1" applyFill="1" applyBorder="1" applyAlignment="1">
      <alignment horizontal="left"/>
    </xf>
    <xf numFmtId="14" fontId="9" fillId="0" borderId="71" xfId="0" applyNumberFormat="1" applyFont="1" applyBorder="1" applyAlignment="1" applyProtection="1">
      <alignment horizontal="center"/>
      <protection locked="0"/>
    </xf>
    <xf numFmtId="14" fontId="9" fillId="0" borderId="73" xfId="0" applyNumberFormat="1" applyFont="1" applyBorder="1" applyAlignment="1" applyProtection="1">
      <alignment horizontal="center"/>
      <protection locked="0"/>
    </xf>
    <xf numFmtId="0" fontId="12" fillId="4" borderId="129" xfId="0" applyFont="1" applyFill="1" applyBorder="1" applyAlignment="1">
      <alignment horizontal="center"/>
    </xf>
    <xf numFmtId="0" fontId="12" fillId="4" borderId="127" xfId="0" applyFont="1" applyFill="1" applyBorder="1" applyAlignment="1">
      <alignment horizontal="center"/>
    </xf>
    <xf numFmtId="0" fontId="12" fillId="4" borderId="131" xfId="0" applyFont="1" applyFill="1" applyBorder="1" applyAlignment="1">
      <alignment horizontal="center"/>
    </xf>
    <xf numFmtId="0" fontId="19" fillId="8" borderId="3" xfId="0" applyFont="1" applyFill="1" applyBorder="1" applyAlignment="1">
      <alignment horizontal="center"/>
    </xf>
    <xf numFmtId="0" fontId="19" fillId="8" borderId="4" xfId="0" applyFont="1" applyFill="1" applyBorder="1" applyAlignment="1">
      <alignment horizontal="center"/>
    </xf>
    <xf numFmtId="0" fontId="19" fillId="8" borderId="5" xfId="0" applyFont="1" applyFill="1" applyBorder="1" applyAlignment="1">
      <alignment horizontal="center"/>
    </xf>
    <xf numFmtId="0" fontId="9" fillId="8" borderId="200" xfId="0" applyFont="1" applyFill="1" applyBorder="1" applyAlignment="1">
      <alignment horizontal="left"/>
    </xf>
    <xf numFmtId="0" fontId="9" fillId="8" borderId="201" xfId="0" applyFont="1" applyFill="1" applyBorder="1" applyAlignment="1">
      <alignment horizontal="left"/>
    </xf>
    <xf numFmtId="0" fontId="9" fillId="8" borderId="202" xfId="0" applyFont="1" applyFill="1" applyBorder="1" applyAlignment="1">
      <alignment horizontal="left"/>
    </xf>
    <xf numFmtId="0" fontId="9" fillId="8" borderId="203" xfId="0" applyFont="1" applyFill="1" applyBorder="1" applyAlignment="1">
      <alignment horizontal="left"/>
    </xf>
    <xf numFmtId="0" fontId="4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4" borderId="220" xfId="0" applyFont="1" applyFill="1" applyBorder="1" applyAlignment="1">
      <alignment horizontal="center"/>
    </xf>
    <xf numFmtId="49" fontId="18" fillId="0" borderId="224" xfId="0" applyNumberFormat="1" applyFont="1" applyBorder="1" applyAlignment="1">
      <alignment horizontal="left"/>
    </xf>
    <xf numFmtId="49" fontId="18" fillId="0" borderId="222" xfId="0" applyNumberFormat="1" applyFont="1" applyBorder="1" applyAlignment="1">
      <alignment horizontal="left"/>
    </xf>
    <xf numFmtId="49" fontId="18" fillId="0" borderId="225" xfId="0" applyNumberFormat="1" applyFont="1" applyBorder="1" applyAlignment="1">
      <alignment horizontal="left"/>
    </xf>
    <xf numFmtId="0" fontId="18" fillId="6" borderId="224" xfId="0" applyFont="1" applyFill="1" applyBorder="1" applyAlignment="1">
      <alignment horizontal="left"/>
    </xf>
    <xf numFmtId="0" fontId="18" fillId="6" borderId="222" xfId="0" applyFont="1" applyFill="1" applyBorder="1" applyAlignment="1">
      <alignment horizontal="left"/>
    </xf>
    <xf numFmtId="0" fontId="18" fillId="6" borderId="225" xfId="0" applyFont="1" applyFill="1" applyBorder="1" applyAlignment="1">
      <alignment horizontal="left"/>
    </xf>
    <xf numFmtId="0" fontId="18" fillId="0" borderId="65" xfId="0" applyFont="1" applyBorder="1" applyAlignment="1">
      <alignment horizontal="left"/>
    </xf>
    <xf numFmtId="0" fontId="18" fillId="0" borderId="36" xfId="0" applyFont="1" applyBorder="1" applyAlignment="1">
      <alignment horizontal="left"/>
    </xf>
    <xf numFmtId="0" fontId="18" fillId="0" borderId="68" xfId="0" applyFont="1" applyBorder="1" applyAlignment="1">
      <alignment horizontal="left"/>
    </xf>
    <xf numFmtId="0" fontId="18" fillId="6" borderId="211" xfId="0" applyFont="1" applyFill="1" applyBorder="1" applyAlignment="1">
      <alignment horizontal="left"/>
    </xf>
    <xf numFmtId="0" fontId="18" fillId="6" borderId="212" xfId="0" applyFont="1" applyFill="1" applyBorder="1" applyAlignment="1">
      <alignment horizontal="left"/>
    </xf>
    <xf numFmtId="0" fontId="18" fillId="6" borderId="229" xfId="0" applyFont="1" applyFill="1" applyBorder="1" applyAlignment="1">
      <alignment horizontal="left"/>
    </xf>
    <xf numFmtId="0" fontId="18" fillId="0" borderId="278" xfId="0" applyFont="1" applyBorder="1" applyAlignment="1">
      <alignment horizontal="left"/>
    </xf>
    <xf numFmtId="0" fontId="18" fillId="0" borderId="231" xfId="0" applyFont="1" applyBorder="1" applyAlignment="1">
      <alignment horizontal="left"/>
    </xf>
    <xf numFmtId="0" fontId="18" fillId="0" borderId="279" xfId="0" applyFont="1" applyBorder="1" applyAlignment="1">
      <alignment horizontal="left"/>
    </xf>
    <xf numFmtId="0" fontId="9" fillId="4" borderId="253" xfId="0" applyFont="1" applyFill="1" applyBorder="1" applyAlignment="1">
      <alignment horizontal="left"/>
    </xf>
    <xf numFmtId="0" fontId="9" fillId="4" borderId="254" xfId="0" applyFont="1" applyFill="1" applyBorder="1" applyAlignment="1">
      <alignment horizontal="left"/>
    </xf>
    <xf numFmtId="0" fontId="9" fillId="4" borderId="255" xfId="0" applyFont="1" applyFill="1" applyBorder="1" applyAlignment="1">
      <alignment horizontal="left"/>
    </xf>
    <xf numFmtId="0" fontId="18" fillId="6" borderId="278" xfId="0" applyFont="1" applyFill="1" applyBorder="1" applyAlignment="1">
      <alignment horizontal="left"/>
    </xf>
    <xf numFmtId="0" fontId="18" fillId="6" borderId="231" xfId="0" applyFont="1" applyFill="1" applyBorder="1" applyAlignment="1">
      <alignment horizontal="left"/>
    </xf>
    <xf numFmtId="0" fontId="18" fillId="6" borderId="279" xfId="0" applyFont="1" applyFill="1" applyBorder="1" applyAlignment="1">
      <alignment horizontal="left"/>
    </xf>
    <xf numFmtId="0" fontId="9" fillId="4" borderId="230" xfId="0" applyFont="1" applyFill="1" applyBorder="1" applyAlignment="1">
      <alignment horizontal="left" vertical="center"/>
    </xf>
    <xf numFmtId="0" fontId="9" fillId="4" borderId="231" xfId="0" applyFont="1" applyFill="1" applyBorder="1" applyAlignment="1">
      <alignment horizontal="left" vertical="center"/>
    </xf>
    <xf numFmtId="0" fontId="9" fillId="4" borderId="232" xfId="0" applyFont="1" applyFill="1" applyBorder="1" applyAlignment="1">
      <alignment horizontal="left" vertical="center"/>
    </xf>
    <xf numFmtId="0" fontId="18" fillId="0" borderId="256" xfId="0" applyFont="1" applyBorder="1" applyAlignment="1">
      <alignment horizontal="left"/>
    </xf>
    <xf numFmtId="0" fontId="18" fillId="0" borderId="254" xfId="0" applyFont="1" applyBorder="1" applyAlignment="1">
      <alignment horizontal="left"/>
    </xf>
    <xf numFmtId="0" fontId="18" fillId="0" borderId="257" xfId="0" applyFont="1" applyBorder="1" applyAlignment="1">
      <alignment horizontal="left"/>
    </xf>
    <xf numFmtId="0" fontId="18" fillId="0" borderId="211" xfId="0" applyFont="1" applyBorder="1" applyAlignment="1">
      <alignment horizontal="left"/>
    </xf>
    <xf numFmtId="0" fontId="18" fillId="0" borderId="212" xfId="0" applyFont="1" applyBorder="1" applyAlignment="1">
      <alignment horizontal="left"/>
    </xf>
    <xf numFmtId="0" fontId="18" fillId="0" borderId="229" xfId="0" applyFont="1" applyBorder="1" applyAlignment="1">
      <alignment horizontal="left"/>
    </xf>
    <xf numFmtId="0" fontId="9" fillId="4" borderId="325" xfId="0" applyFont="1" applyFill="1" applyBorder="1" applyAlignment="1">
      <alignment horizontal="left"/>
    </xf>
    <xf numFmtId="0" fontId="9" fillId="4" borderId="60" xfId="0" applyFont="1" applyFill="1" applyBorder="1" applyAlignment="1">
      <alignment horizontal="left"/>
    </xf>
    <xf numFmtId="0" fontId="9" fillId="4" borderId="61" xfId="0" applyFont="1" applyFill="1" applyBorder="1" applyAlignment="1">
      <alignment horizontal="left"/>
    </xf>
    <xf numFmtId="0" fontId="18" fillId="0" borderId="59" xfId="0" applyFont="1" applyBorder="1" applyAlignment="1">
      <alignment horizontal="left"/>
    </xf>
    <xf numFmtId="0" fontId="18" fillId="0" borderId="60" xfId="0" applyFont="1" applyBorder="1" applyAlignment="1">
      <alignment horizontal="left"/>
    </xf>
    <xf numFmtId="0" fontId="18" fillId="0" borderId="64" xfId="0" applyFont="1" applyBorder="1" applyAlignment="1">
      <alignment horizontal="left"/>
    </xf>
    <xf numFmtId="0" fontId="9" fillId="4" borderId="350" xfId="0" applyFont="1" applyFill="1" applyBorder="1" applyAlignment="1">
      <alignment horizontal="left"/>
    </xf>
    <xf numFmtId="0" fontId="9" fillId="4" borderId="351" xfId="0" applyFont="1" applyFill="1" applyBorder="1" applyAlignment="1">
      <alignment horizontal="left"/>
    </xf>
    <xf numFmtId="0" fontId="9" fillId="4" borderId="352" xfId="0" applyFont="1" applyFill="1" applyBorder="1" applyAlignment="1">
      <alignment horizontal="left"/>
    </xf>
    <xf numFmtId="0" fontId="18" fillId="6" borderId="353" xfId="0" applyFont="1" applyFill="1" applyBorder="1" applyAlignment="1">
      <alignment horizontal="left"/>
    </xf>
    <xf numFmtId="0" fontId="18" fillId="6" borderId="351" xfId="0" applyFont="1" applyFill="1" applyBorder="1" applyAlignment="1">
      <alignment horizontal="left"/>
    </xf>
    <xf numFmtId="0" fontId="18" fillId="6" borderId="354" xfId="0" applyFont="1" applyFill="1" applyBorder="1" applyAlignment="1">
      <alignment horizontal="left"/>
    </xf>
    <xf numFmtId="0" fontId="9" fillId="4" borderId="325" xfId="0" applyFont="1" applyFill="1" applyBorder="1" applyAlignment="1">
      <alignment horizontal="left" vertical="center"/>
    </xf>
    <xf numFmtId="0" fontId="9" fillId="4" borderId="60" xfId="0" applyFont="1" applyFill="1" applyBorder="1" applyAlignment="1">
      <alignment horizontal="left" vertical="center"/>
    </xf>
    <xf numFmtId="0" fontId="9" fillId="4" borderId="61" xfId="0" applyFont="1" applyFill="1" applyBorder="1" applyAlignment="1">
      <alignment horizontal="left" vertical="center"/>
    </xf>
    <xf numFmtId="0" fontId="18" fillId="0" borderId="59" xfId="0" applyFont="1" applyBorder="1" applyAlignment="1">
      <alignment horizontal="left" vertical="center"/>
    </xf>
    <xf numFmtId="0" fontId="18" fillId="0" borderId="60" xfId="0" applyFont="1" applyBorder="1" applyAlignment="1">
      <alignment horizontal="left" vertical="center"/>
    </xf>
    <xf numFmtId="0" fontId="18" fillId="0" borderId="64" xfId="0" applyFont="1" applyBorder="1" applyAlignment="1">
      <alignment horizontal="left" vertical="center"/>
    </xf>
    <xf numFmtId="0" fontId="9" fillId="4" borderId="258" xfId="0" applyFont="1" applyFill="1" applyBorder="1" applyAlignment="1">
      <alignment horizontal="left"/>
    </xf>
    <xf numFmtId="0" fontId="9" fillId="4" borderId="71" xfId="0" applyFont="1" applyFill="1" applyBorder="1" applyAlignment="1">
      <alignment horizontal="left"/>
    </xf>
    <xf numFmtId="0" fontId="9" fillId="4" borderId="72" xfId="0" applyFont="1" applyFill="1" applyBorder="1" applyAlignment="1">
      <alignment horizontal="left"/>
    </xf>
    <xf numFmtId="0" fontId="18" fillId="0" borderId="70" xfId="0" applyFont="1" applyBorder="1" applyAlignment="1">
      <alignment horizontal="left"/>
    </xf>
    <xf numFmtId="0" fontId="18" fillId="0" borderId="71" xfId="0" applyFont="1" applyBorder="1" applyAlignment="1">
      <alignment horizontal="left"/>
    </xf>
    <xf numFmtId="0" fontId="18" fillId="0" borderId="75" xfId="0" applyFont="1" applyBorder="1" applyAlignment="1">
      <alignment horizontal="left"/>
    </xf>
    <xf numFmtId="0" fontId="9" fillId="4" borderId="259" xfId="0" applyFont="1" applyFill="1" applyBorder="1" applyAlignment="1">
      <alignment horizontal="left"/>
    </xf>
    <xf numFmtId="0" fontId="9" fillId="4" borderId="260" xfId="0" applyFont="1" applyFill="1" applyBorder="1" applyAlignment="1">
      <alignment horizontal="left"/>
    </xf>
    <xf numFmtId="0" fontId="9" fillId="4" borderId="261" xfId="0" applyFont="1" applyFill="1" applyBorder="1" applyAlignment="1">
      <alignment horizontal="left"/>
    </xf>
    <xf numFmtId="0" fontId="18" fillId="6" borderId="348" xfId="0" applyFont="1" applyFill="1" applyBorder="1" applyAlignment="1">
      <alignment horizontal="left"/>
    </xf>
    <xf numFmtId="0" fontId="18" fillId="6" borderId="260" xfId="0" applyFont="1" applyFill="1" applyBorder="1" applyAlignment="1">
      <alignment horizontal="left"/>
    </xf>
    <xf numFmtId="0" fontId="18" fillId="6" borderId="349" xfId="0" applyFont="1" applyFill="1" applyBorder="1" applyAlignment="1">
      <alignment horizontal="left"/>
    </xf>
    <xf numFmtId="0" fontId="18" fillId="0" borderId="348" xfId="0" applyFont="1" applyBorder="1" applyAlignment="1">
      <alignment horizontal="left"/>
    </xf>
    <xf numFmtId="0" fontId="18" fillId="0" borderId="260" xfId="0" applyFont="1" applyBorder="1" applyAlignment="1">
      <alignment horizontal="left"/>
    </xf>
    <xf numFmtId="0" fontId="18" fillId="0" borderId="349" xfId="0" applyFont="1" applyBorder="1" applyAlignment="1">
      <alignment horizontal="left"/>
    </xf>
    <xf numFmtId="49" fontId="18" fillId="0" borderId="211" xfId="0" applyNumberFormat="1" applyFont="1" applyBorder="1" applyAlignment="1">
      <alignment horizontal="left"/>
    </xf>
    <xf numFmtId="49" fontId="18" fillId="0" borderId="212" xfId="0" applyNumberFormat="1" applyFont="1" applyBorder="1" applyAlignment="1">
      <alignment horizontal="left"/>
    </xf>
    <xf numFmtId="49" fontId="18" fillId="0" borderId="229" xfId="0" applyNumberFormat="1" applyFont="1" applyBorder="1" applyAlignment="1">
      <alignment horizontal="left"/>
    </xf>
    <xf numFmtId="0" fontId="44" fillId="6" borderId="3" xfId="0" applyFont="1" applyFill="1" applyBorder="1" applyAlignment="1">
      <alignment horizontal="left" vertical="center" wrapText="1"/>
    </xf>
    <xf numFmtId="0" fontId="44" fillId="6" borderId="4" xfId="0" applyFont="1" applyFill="1" applyBorder="1" applyAlignment="1">
      <alignment horizontal="left" vertical="center" wrapText="1"/>
    </xf>
    <xf numFmtId="0" fontId="44" fillId="6" borderId="44" xfId="0" applyFont="1" applyFill="1" applyBorder="1" applyAlignment="1">
      <alignment horizontal="left" vertical="center" wrapText="1"/>
    </xf>
    <xf numFmtId="0" fontId="12" fillId="4" borderId="3" xfId="0" applyFont="1" applyFill="1" applyBorder="1" applyAlignment="1">
      <alignment horizontal="center" textRotation="90" wrapText="1"/>
    </xf>
    <xf numFmtId="0" fontId="12" fillId="4" borderId="4" xfId="0" applyFont="1" applyFill="1" applyBorder="1" applyAlignment="1">
      <alignment horizontal="center" textRotation="90" wrapText="1"/>
    </xf>
    <xf numFmtId="0" fontId="12" fillId="4" borderId="44" xfId="0" applyFont="1" applyFill="1" applyBorder="1" applyAlignment="1">
      <alignment horizontal="center" textRotation="90" wrapText="1"/>
    </xf>
    <xf numFmtId="0" fontId="12" fillId="4" borderId="45" xfId="0" applyFont="1" applyFill="1" applyBorder="1" applyAlignment="1">
      <alignment horizontal="right" textRotation="90" wrapText="1"/>
    </xf>
    <xf numFmtId="0" fontId="12" fillId="4" borderId="4" xfId="0" applyFont="1" applyFill="1" applyBorder="1" applyAlignment="1">
      <alignment horizontal="right" textRotation="90" wrapText="1"/>
    </xf>
    <xf numFmtId="0" fontId="15" fillId="4" borderId="4" xfId="0" applyFont="1" applyFill="1" applyBorder="1" applyAlignment="1">
      <alignment horizontal="left" textRotation="90" wrapText="1"/>
    </xf>
    <xf numFmtId="0" fontId="15" fillId="4" borderId="44" xfId="0" applyFont="1" applyFill="1" applyBorder="1" applyAlignment="1">
      <alignment horizontal="left" textRotation="90" wrapText="1"/>
    </xf>
    <xf numFmtId="0" fontId="12" fillId="4" borderId="45" xfId="0" applyFont="1" applyFill="1" applyBorder="1" applyAlignment="1">
      <alignment horizontal="center" textRotation="90" wrapText="1"/>
    </xf>
    <xf numFmtId="0" fontId="27" fillId="4" borderId="45" xfId="0" applyFont="1" applyFill="1" applyBorder="1" applyAlignment="1">
      <alignment horizontal="center" textRotation="90" wrapText="1"/>
    </xf>
    <xf numFmtId="0" fontId="27" fillId="4" borderId="44" xfId="0" applyFont="1" applyFill="1" applyBorder="1" applyAlignment="1">
      <alignment horizontal="center" textRotation="90" wrapText="1"/>
    </xf>
    <xf numFmtId="0" fontId="12" fillId="4" borderId="5" xfId="0" applyFont="1" applyFill="1" applyBorder="1" applyAlignment="1">
      <alignment horizontal="center" textRotation="90" wrapText="1"/>
    </xf>
    <xf numFmtId="0" fontId="0" fillId="2" borderId="0" xfId="0" applyFill="1" applyAlignment="1">
      <alignment horizontal="center"/>
    </xf>
    <xf numFmtId="14" fontId="9" fillId="0" borderId="175" xfId="0" applyNumberFormat="1" applyFont="1" applyBorder="1" applyAlignment="1" applyProtection="1">
      <alignment horizontal="center" vertical="center"/>
      <protection locked="0"/>
    </xf>
    <xf numFmtId="14" fontId="9" fillId="0" borderId="328" xfId="0" applyNumberFormat="1" applyFont="1" applyBorder="1" applyAlignment="1" applyProtection="1">
      <alignment horizontal="center" vertical="center"/>
      <protection locked="0"/>
    </xf>
    <xf numFmtId="0" fontId="18" fillId="12" borderId="26" xfId="0" applyFont="1" applyFill="1" applyBorder="1" applyAlignment="1" applyProtection="1">
      <alignment horizontal="center" vertical="center"/>
      <protection locked="0"/>
    </xf>
    <xf numFmtId="0" fontId="18" fillId="12" borderId="169" xfId="0" applyFont="1" applyFill="1" applyBorder="1" applyAlignment="1" applyProtection="1">
      <alignment horizontal="center" vertical="center"/>
      <protection locked="0"/>
    </xf>
    <xf numFmtId="0" fontId="18" fillId="12" borderId="140" xfId="0" applyFont="1" applyFill="1" applyBorder="1" applyAlignment="1" applyProtection="1">
      <alignment horizontal="center" vertical="center"/>
      <protection locked="0"/>
    </xf>
    <xf numFmtId="0" fontId="18" fillId="12" borderId="141" xfId="0" applyFont="1" applyFill="1" applyBorder="1" applyAlignment="1" applyProtection="1">
      <alignment horizontal="center" vertical="center"/>
      <protection locked="0"/>
    </xf>
    <xf numFmtId="0" fontId="9" fillId="9" borderId="142" xfId="0" applyFont="1" applyFill="1" applyBorder="1" applyAlignment="1" applyProtection="1">
      <alignment horizontal="center"/>
      <protection locked="0"/>
    </xf>
    <xf numFmtId="14" fontId="9" fillId="0" borderId="172" xfId="0" applyNumberFormat="1" applyFont="1" applyBorder="1" applyAlignment="1" applyProtection="1">
      <alignment horizontal="center" vertical="center"/>
      <protection locked="0"/>
    </xf>
    <xf numFmtId="0" fontId="18" fillId="12" borderId="176" xfId="0" applyFont="1" applyFill="1" applyBorder="1" applyAlignment="1" applyProtection="1">
      <alignment horizontal="center" vertical="center"/>
      <protection locked="0"/>
    </xf>
    <xf numFmtId="0" fontId="18" fillId="12" borderId="174" xfId="0" applyFont="1" applyFill="1" applyBorder="1" applyAlignment="1" applyProtection="1">
      <alignment horizontal="center" vertical="center"/>
      <protection locked="0"/>
    </xf>
    <xf numFmtId="14" fontId="9" fillId="0" borderId="153" xfId="0" applyNumberFormat="1" applyFont="1" applyBorder="1" applyAlignment="1" applyProtection="1">
      <alignment horizontal="center" vertical="center"/>
      <protection locked="0"/>
    </xf>
    <xf numFmtId="0" fontId="14" fillId="0" borderId="172" xfId="0" applyFont="1" applyBorder="1" applyAlignment="1">
      <alignment horizontal="left" wrapText="1"/>
    </xf>
    <xf numFmtId="0" fontId="18" fillId="12" borderId="172" xfId="0" applyFont="1" applyFill="1" applyBorder="1" applyAlignment="1" applyProtection="1">
      <alignment horizontal="center" vertical="center"/>
      <protection locked="0"/>
    </xf>
    <xf numFmtId="49" fontId="9" fillId="4" borderId="277" xfId="0" applyNumberFormat="1" applyFont="1" applyFill="1" applyBorder="1" applyAlignment="1">
      <alignment horizontal="center"/>
    </xf>
    <xf numFmtId="49" fontId="9" fillId="4" borderId="270" xfId="0" applyNumberFormat="1" applyFont="1" applyFill="1" applyBorder="1" applyAlignment="1">
      <alignment horizontal="center"/>
    </xf>
    <xf numFmtId="49" fontId="9" fillId="4" borderId="372" xfId="0" applyNumberFormat="1" applyFont="1" applyFill="1" applyBorder="1" applyAlignment="1">
      <alignment horizontal="center"/>
    </xf>
    <xf numFmtId="0" fontId="9" fillId="0" borderId="373" xfId="0" applyFont="1" applyBorder="1" applyAlignment="1">
      <alignment horizontal="left" wrapText="1"/>
    </xf>
    <xf numFmtId="0" fontId="18" fillId="12" borderId="373" xfId="0" applyFont="1" applyFill="1" applyBorder="1" applyAlignment="1" applyProtection="1">
      <alignment horizontal="center" vertical="center"/>
      <protection locked="0"/>
    </xf>
    <xf numFmtId="0" fontId="18" fillId="12" borderId="378" xfId="0" applyFont="1" applyFill="1" applyBorder="1" applyAlignment="1" applyProtection="1">
      <alignment horizontal="center" vertical="center"/>
      <protection locked="0"/>
    </xf>
    <xf numFmtId="0" fontId="18" fillId="12" borderId="372" xfId="0" applyFont="1" applyFill="1" applyBorder="1" applyAlignment="1" applyProtection="1">
      <alignment horizontal="center" vertical="center"/>
      <protection locked="0"/>
    </xf>
    <xf numFmtId="14" fontId="9" fillId="0" borderId="373" xfId="0" applyNumberFormat="1" applyFont="1" applyBorder="1" applyAlignment="1" applyProtection="1">
      <alignment horizontal="center" vertical="center"/>
      <protection locked="0"/>
    </xf>
    <xf numFmtId="0" fontId="5" fillId="4" borderId="38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5" fillId="4" borderId="39" xfId="0" applyFont="1" applyFill="1" applyBorder="1" applyAlignment="1">
      <alignment horizontal="center"/>
    </xf>
    <xf numFmtId="0" fontId="5" fillId="4" borderId="154" xfId="0" applyFont="1" applyFill="1" applyBorder="1" applyAlignment="1">
      <alignment horizontal="left"/>
    </xf>
    <xf numFmtId="0" fontId="5" fillId="4" borderId="219" xfId="0" applyFont="1" applyFill="1" applyBorder="1" applyAlignment="1">
      <alignment horizontal="left"/>
    </xf>
    <xf numFmtId="0" fontId="9" fillId="4" borderId="3" xfId="0" applyFont="1" applyFill="1" applyBorder="1" applyAlignment="1" applyProtection="1">
      <alignment horizontal="center"/>
      <protection locked="0"/>
    </xf>
    <xf numFmtId="0" fontId="9" fillId="4" borderId="4" xfId="0" applyFont="1" applyFill="1" applyBorder="1" applyAlignment="1" applyProtection="1">
      <alignment horizontal="center"/>
      <protection locked="0"/>
    </xf>
    <xf numFmtId="0" fontId="9" fillId="4" borderId="5" xfId="0" applyFont="1" applyFill="1" applyBorder="1" applyAlignment="1" applyProtection="1">
      <alignment horizontal="center"/>
      <protection locked="0"/>
    </xf>
    <xf numFmtId="0" fontId="9" fillId="9" borderId="3" xfId="0" applyFont="1" applyFill="1" applyBorder="1" applyAlignment="1">
      <alignment horizontal="center"/>
    </xf>
    <xf numFmtId="0" fontId="9" fillId="9" borderId="4" xfId="0" applyFont="1" applyFill="1" applyBorder="1" applyAlignment="1">
      <alignment horizontal="center"/>
    </xf>
    <xf numFmtId="0" fontId="9" fillId="9" borderId="142" xfId="0" applyFont="1" applyFill="1" applyBorder="1" applyAlignment="1">
      <alignment horizontal="center"/>
    </xf>
    <xf numFmtId="0" fontId="9" fillId="0" borderId="170" xfId="0" applyFont="1" applyBorder="1" applyAlignment="1" applyProtection="1">
      <alignment horizontal="center" vertical="center"/>
      <protection locked="0"/>
    </xf>
    <xf numFmtId="14" fontId="9" fillId="0" borderId="170" xfId="0" applyNumberFormat="1" applyFont="1" applyBorder="1" applyAlignment="1" applyProtection="1">
      <alignment horizontal="center" vertical="center"/>
      <protection locked="0"/>
    </xf>
    <xf numFmtId="14" fontId="9" fillId="0" borderId="288" xfId="0" applyNumberFormat="1" applyFont="1" applyBorder="1" applyAlignment="1" applyProtection="1">
      <alignment horizontal="center" vertical="center"/>
      <protection locked="0"/>
    </xf>
    <xf numFmtId="14" fontId="9" fillId="0" borderId="289" xfId="0" applyNumberFormat="1" applyFont="1" applyBorder="1" applyAlignment="1" applyProtection="1">
      <alignment horizontal="center" vertical="center"/>
      <protection locked="0"/>
    </xf>
    <xf numFmtId="0" fontId="9" fillId="0" borderId="172" xfId="0" applyFont="1" applyBorder="1" applyAlignment="1">
      <alignment horizontal="left" vertical="top" wrapText="1"/>
    </xf>
    <xf numFmtId="0" fontId="9" fillId="0" borderId="175" xfId="0" applyFont="1" applyBorder="1" applyAlignment="1" applyProtection="1">
      <alignment horizontal="center" vertical="center"/>
      <protection locked="0"/>
    </xf>
    <xf numFmtId="14" fontId="9" fillId="0" borderId="290" xfId="0" applyNumberFormat="1" applyFont="1" applyBorder="1" applyAlignment="1" applyProtection="1">
      <alignment horizontal="center" vertical="center"/>
      <protection locked="0"/>
    </xf>
    <xf numFmtId="0" fontId="5" fillId="8" borderId="3" xfId="0" applyFont="1" applyFill="1" applyBorder="1" applyAlignment="1">
      <alignment horizontal="center"/>
    </xf>
    <xf numFmtId="0" fontId="5" fillId="8" borderId="4" xfId="0" applyFont="1" applyFill="1" applyBorder="1" applyAlignment="1">
      <alignment horizontal="center"/>
    </xf>
    <xf numFmtId="0" fontId="5" fillId="8" borderId="5" xfId="0" applyFont="1" applyFill="1" applyBorder="1" applyAlignment="1">
      <alignment horizontal="center"/>
    </xf>
    <xf numFmtId="0" fontId="0" fillId="8" borderId="76" xfId="0" applyFill="1" applyBorder="1" applyAlignment="1">
      <alignment horizontal="center"/>
    </xf>
    <xf numFmtId="0" fontId="0" fillId="8" borderId="48" xfId="0" applyFill="1" applyBorder="1" applyAlignment="1">
      <alignment horizontal="center"/>
    </xf>
    <xf numFmtId="0" fontId="0" fillId="8" borderId="105" xfId="0" applyFill="1" applyBorder="1" applyAlignment="1">
      <alignment horizontal="center"/>
    </xf>
    <xf numFmtId="0" fontId="12" fillId="8" borderId="147" xfId="0" applyFont="1" applyFill="1" applyBorder="1" applyAlignment="1">
      <alignment horizontal="center" textRotation="90" wrapText="1"/>
    </xf>
    <xf numFmtId="0" fontId="30" fillId="8" borderId="147" xfId="0" applyFont="1" applyFill="1" applyBorder="1" applyAlignment="1">
      <alignment horizontal="center" textRotation="90" wrapText="1"/>
    </xf>
    <xf numFmtId="0" fontId="12" fillId="8" borderId="147" xfId="0" applyFont="1" applyFill="1" applyBorder="1" applyAlignment="1">
      <alignment horizontal="center" textRotation="90"/>
    </xf>
    <xf numFmtId="0" fontId="0" fillId="0" borderId="292" xfId="0" applyBorder="1" applyAlignment="1" applyProtection="1">
      <alignment horizontal="center" vertical="center"/>
      <protection locked="0"/>
    </xf>
    <xf numFmtId="0" fontId="9" fillId="0" borderId="292" xfId="0" applyFont="1" applyBorder="1" applyAlignment="1" applyProtection="1">
      <alignment horizontal="center" wrapText="1"/>
      <protection locked="0"/>
    </xf>
    <xf numFmtId="0" fontId="9" fillId="0" borderId="292" xfId="0" applyFont="1" applyBorder="1" applyAlignment="1" applyProtection="1">
      <alignment horizontal="center"/>
      <protection locked="0"/>
    </xf>
    <xf numFmtId="0" fontId="9" fillId="0" borderId="293" xfId="0" applyFont="1" applyBorder="1" applyAlignment="1" applyProtection="1">
      <alignment horizontal="center"/>
      <protection locked="0"/>
    </xf>
    <xf numFmtId="0" fontId="9" fillId="8" borderId="291" xfId="0" applyFont="1" applyFill="1" applyBorder="1" applyAlignment="1">
      <alignment horizontal="center"/>
    </xf>
    <xf numFmtId="0" fontId="9" fillId="8" borderId="55" xfId="0" applyFont="1" applyFill="1" applyBorder="1" applyAlignment="1">
      <alignment horizontal="center"/>
    </xf>
    <xf numFmtId="0" fontId="9" fillId="8" borderId="292" xfId="0" applyFont="1" applyFill="1" applyBorder="1" applyAlignment="1">
      <alignment horizontal="center"/>
    </xf>
    <xf numFmtId="0" fontId="0" fillId="0" borderId="292" xfId="0" applyBorder="1" applyAlignment="1">
      <alignment horizontal="center"/>
    </xf>
    <xf numFmtId="0" fontId="0" fillId="0" borderId="56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9" fillId="8" borderId="291" xfId="0" applyFont="1" applyFill="1" applyBorder="1" applyAlignment="1">
      <alignment horizontal="center" wrapText="1"/>
    </xf>
    <xf numFmtId="0" fontId="9" fillId="8" borderId="55" xfId="0" applyFont="1" applyFill="1" applyBorder="1" applyAlignment="1">
      <alignment horizontal="center" wrapText="1"/>
    </xf>
    <xf numFmtId="0" fontId="9" fillId="8" borderId="292" xfId="0" applyFont="1" applyFill="1" applyBorder="1" applyAlignment="1">
      <alignment horizontal="center" wrapText="1"/>
    </xf>
    <xf numFmtId="0" fontId="0" fillId="0" borderId="292" xfId="0" applyBorder="1" applyAlignment="1">
      <alignment horizontal="left" vertical="center"/>
    </xf>
    <xf numFmtId="14" fontId="9" fillId="0" borderId="292" xfId="0" applyNumberFormat="1" applyFont="1" applyBorder="1" applyAlignment="1" applyProtection="1">
      <alignment horizontal="center"/>
      <protection locked="0"/>
    </xf>
    <xf numFmtId="0" fontId="0" fillId="0" borderId="295" xfId="0" applyBorder="1" applyAlignment="1" applyProtection="1">
      <alignment horizontal="center" vertical="center"/>
      <protection locked="0"/>
    </xf>
    <xf numFmtId="0" fontId="9" fillId="0" borderId="295" xfId="0" applyFont="1" applyBorder="1" applyAlignment="1" applyProtection="1">
      <alignment horizontal="center" wrapText="1"/>
      <protection locked="0"/>
    </xf>
    <xf numFmtId="0" fontId="9" fillId="0" borderId="295" xfId="0" applyFont="1" applyBorder="1" applyAlignment="1" applyProtection="1">
      <alignment horizontal="center"/>
      <protection locked="0"/>
    </xf>
    <xf numFmtId="0" fontId="9" fillId="0" borderId="296" xfId="0" applyFont="1" applyBorder="1" applyAlignment="1" applyProtection="1">
      <alignment horizontal="center"/>
      <protection locked="0"/>
    </xf>
    <xf numFmtId="0" fontId="9" fillId="8" borderId="294" xfId="0" applyFont="1" applyFill="1" applyBorder="1" applyAlignment="1">
      <alignment horizontal="center"/>
    </xf>
    <xf numFmtId="0" fontId="9" fillId="8" borderId="130" xfId="0" applyFont="1" applyFill="1" applyBorder="1" applyAlignment="1">
      <alignment horizontal="center"/>
    </xf>
    <xf numFmtId="0" fontId="9" fillId="8" borderId="295" xfId="0" applyFont="1" applyFill="1" applyBorder="1" applyAlignment="1">
      <alignment horizontal="center"/>
    </xf>
    <xf numFmtId="0" fontId="0" fillId="0" borderId="126" xfId="0" applyBorder="1" applyAlignment="1">
      <alignment horizontal="center" vertical="center"/>
    </xf>
    <xf numFmtId="0" fontId="0" fillId="0" borderId="130" xfId="0" applyBorder="1" applyAlignment="1">
      <alignment horizontal="center" vertical="center"/>
    </xf>
    <xf numFmtId="0" fontId="19" fillId="8" borderId="6" xfId="0" applyFont="1" applyFill="1" applyBorder="1" applyAlignment="1">
      <alignment horizontal="center" vertical="center" wrapText="1"/>
    </xf>
    <xf numFmtId="0" fontId="19" fillId="8" borderId="44" xfId="0" applyFont="1" applyFill="1" applyBorder="1" applyAlignment="1">
      <alignment horizontal="center" vertical="center" wrapText="1"/>
    </xf>
    <xf numFmtId="0" fontId="19" fillId="8" borderId="7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9" fillId="0" borderId="275" xfId="0" applyFont="1" applyBorder="1" applyAlignment="1" applyProtection="1">
      <alignment horizontal="center" vertical="center"/>
      <protection locked="0"/>
    </xf>
    <xf numFmtId="0" fontId="9" fillId="0" borderId="297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>
      <alignment horizontal="center" vertical="center"/>
    </xf>
    <xf numFmtId="0" fontId="5" fillId="8" borderId="76" xfId="0" applyFont="1" applyFill="1" applyBorder="1" applyAlignment="1">
      <alignment horizontal="center"/>
    </xf>
    <xf numFmtId="0" fontId="5" fillId="8" borderId="48" xfId="0" applyFont="1" applyFill="1" applyBorder="1" applyAlignment="1">
      <alignment horizontal="center"/>
    </xf>
    <xf numFmtId="0" fontId="5" fillId="8" borderId="49" xfId="0" applyFont="1" applyFill="1" applyBorder="1" applyAlignment="1">
      <alignment horizontal="center"/>
    </xf>
    <xf numFmtId="0" fontId="9" fillId="7" borderId="282" xfId="0" applyFont="1" applyFill="1" applyBorder="1" applyAlignment="1">
      <alignment horizontal="center" vertical="center" wrapText="1"/>
    </xf>
    <xf numFmtId="0" fontId="9" fillId="7" borderId="142" xfId="0" applyFont="1" applyFill="1" applyBorder="1" applyAlignment="1">
      <alignment horizontal="center" vertical="center" wrapText="1"/>
    </xf>
    <xf numFmtId="0" fontId="9" fillId="7" borderId="157" xfId="0" applyFont="1" applyFill="1" applyBorder="1" applyAlignment="1">
      <alignment horizontal="center" vertical="center" wrapText="1"/>
    </xf>
    <xf numFmtId="0" fontId="0" fillId="6" borderId="157" xfId="0" applyFill="1" applyBorder="1" applyAlignment="1" applyProtection="1">
      <alignment horizontal="center"/>
      <protection locked="0"/>
    </xf>
    <xf numFmtId="0" fontId="0" fillId="6" borderId="283" xfId="0" applyFill="1" applyBorder="1" applyAlignment="1" applyProtection="1">
      <alignment horizontal="center"/>
      <protection locked="0"/>
    </xf>
    <xf numFmtId="0" fontId="5" fillId="7" borderId="24" xfId="0" applyFont="1" applyFill="1" applyBorder="1" applyAlignment="1">
      <alignment horizontal="center" vertical="center" wrapText="1"/>
    </xf>
    <xf numFmtId="0" fontId="5" fillId="7" borderId="46" xfId="0" applyFont="1" applyFill="1" applyBorder="1" applyAlignment="1">
      <alignment horizontal="center" vertical="center" wrapText="1"/>
    </xf>
    <xf numFmtId="0" fontId="5" fillId="7" borderId="25" xfId="0" applyFont="1" applyFill="1" applyBorder="1" applyAlignment="1">
      <alignment horizontal="center" vertical="center" wrapText="1"/>
    </xf>
    <xf numFmtId="0" fontId="5" fillId="7" borderId="31" xfId="0" applyFont="1" applyFill="1" applyBorder="1" applyAlignment="1">
      <alignment horizontal="center" vertical="center" wrapText="1"/>
    </xf>
    <xf numFmtId="0" fontId="5" fillId="7" borderId="0" xfId="0" applyFont="1" applyFill="1" applyAlignment="1">
      <alignment horizontal="center" vertical="center" wrapText="1"/>
    </xf>
    <xf numFmtId="0" fontId="5" fillId="7" borderId="32" xfId="0" applyFont="1" applyFill="1" applyBorder="1" applyAlignment="1">
      <alignment horizontal="center" vertical="center" wrapText="1"/>
    </xf>
    <xf numFmtId="0" fontId="5" fillId="7" borderId="38" xfId="0" applyFont="1" applyFill="1" applyBorder="1" applyAlignment="1">
      <alignment horizontal="center" vertical="center" wrapText="1"/>
    </xf>
    <xf numFmtId="0" fontId="5" fillId="7" borderId="2" xfId="0" applyFont="1" applyFill="1" applyBorder="1" applyAlignment="1">
      <alignment horizontal="center" vertical="center" wrapText="1"/>
    </xf>
    <xf numFmtId="0" fontId="5" fillId="7" borderId="39" xfId="0" applyFont="1" applyFill="1" applyBorder="1" applyAlignment="1">
      <alignment horizontal="center" vertical="center" wrapText="1"/>
    </xf>
    <xf numFmtId="0" fontId="9" fillId="7" borderId="298" xfId="0" applyFont="1" applyFill="1" applyBorder="1" applyAlignment="1">
      <alignment horizontal="center"/>
    </xf>
    <xf numFmtId="0" fontId="9" fillId="7" borderId="299" xfId="0" applyFont="1" applyFill="1" applyBorder="1" applyAlignment="1">
      <alignment horizontal="center"/>
    </xf>
    <xf numFmtId="49" fontId="9" fillId="6" borderId="300" xfId="0" applyNumberFormat="1" applyFont="1" applyFill="1" applyBorder="1" applyAlignment="1" applyProtection="1">
      <alignment horizontal="center"/>
      <protection locked="0"/>
    </xf>
    <xf numFmtId="49" fontId="9" fillId="6" borderId="301" xfId="0" applyNumberFormat="1" applyFont="1" applyFill="1" applyBorder="1" applyAlignment="1" applyProtection="1">
      <alignment horizontal="center"/>
      <protection locked="0"/>
    </xf>
    <xf numFmtId="0" fontId="9" fillId="6" borderId="301" xfId="0" applyFont="1" applyFill="1" applyBorder="1" applyAlignment="1" applyProtection="1">
      <alignment horizontal="center" wrapText="1"/>
      <protection locked="0"/>
    </xf>
    <xf numFmtId="0" fontId="9" fillId="6" borderId="301" xfId="0" applyFont="1" applyFill="1" applyBorder="1" applyAlignment="1" applyProtection="1">
      <alignment horizontal="center"/>
      <protection locked="0"/>
    </xf>
    <xf numFmtId="0" fontId="9" fillId="6" borderId="302" xfId="0" applyFont="1" applyFill="1" applyBorder="1" applyAlignment="1" applyProtection="1">
      <alignment horizontal="center"/>
      <protection locked="0"/>
    </xf>
    <xf numFmtId="49" fontId="9" fillId="6" borderId="303" xfId="0" applyNumberFormat="1" applyFont="1" applyFill="1" applyBorder="1" applyAlignment="1" applyProtection="1">
      <alignment horizontal="center"/>
      <protection locked="0"/>
    </xf>
    <xf numFmtId="49" fontId="9" fillId="6" borderId="249" xfId="0" applyNumberFormat="1" applyFont="1" applyFill="1" applyBorder="1" applyAlignment="1" applyProtection="1">
      <alignment horizontal="center"/>
      <protection locked="0"/>
    </xf>
    <xf numFmtId="0" fontId="9" fillId="6" borderId="249" xfId="0" applyFont="1" applyFill="1" applyBorder="1" applyAlignment="1" applyProtection="1">
      <alignment horizontal="center"/>
      <protection locked="0"/>
    </xf>
    <xf numFmtId="0" fontId="9" fillId="6" borderId="252" xfId="0" applyFont="1" applyFill="1" applyBorder="1" applyAlignment="1" applyProtection="1">
      <alignment horizontal="center"/>
      <protection locked="0"/>
    </xf>
    <xf numFmtId="49" fontId="9" fillId="6" borderId="304" xfId="0" applyNumberFormat="1" applyFont="1" applyFill="1" applyBorder="1" applyAlignment="1" applyProtection="1">
      <alignment horizontal="center"/>
      <protection locked="0"/>
    </xf>
    <xf numFmtId="49" fontId="9" fillId="6" borderId="98" xfId="0" applyNumberFormat="1" applyFont="1" applyFill="1" applyBorder="1" applyAlignment="1" applyProtection="1">
      <alignment horizontal="center"/>
      <protection locked="0"/>
    </xf>
    <xf numFmtId="0" fontId="9" fillId="6" borderId="98" xfId="0" applyFont="1" applyFill="1" applyBorder="1" applyAlignment="1" applyProtection="1">
      <alignment horizontal="center"/>
      <protection locked="0"/>
    </xf>
    <xf numFmtId="0" fontId="9" fillId="6" borderId="99" xfId="0" applyFont="1" applyFill="1" applyBorder="1" applyAlignment="1" applyProtection="1">
      <alignment horizontal="center"/>
      <protection locked="0"/>
    </xf>
    <xf numFmtId="0" fontId="9" fillId="6" borderId="305" xfId="0" applyFont="1" applyFill="1" applyBorder="1" applyAlignment="1" applyProtection="1">
      <alignment horizontal="center"/>
      <protection locked="0"/>
    </xf>
    <xf numFmtId="0" fontId="9" fillId="6" borderId="245" xfId="0" applyFont="1" applyFill="1" applyBorder="1" applyAlignment="1" applyProtection="1">
      <alignment horizontal="center"/>
      <protection locked="0"/>
    </xf>
    <xf numFmtId="0" fontId="9" fillId="6" borderId="247" xfId="0" applyFont="1" applyFill="1" applyBorder="1" applyAlignment="1" applyProtection="1">
      <alignment horizontal="center"/>
      <protection locked="0"/>
    </xf>
    <xf numFmtId="0" fontId="9" fillId="6" borderId="307" xfId="0" applyFont="1" applyFill="1" applyBorder="1" applyAlignment="1" applyProtection="1">
      <alignment horizontal="center"/>
      <protection locked="0"/>
    </xf>
    <xf numFmtId="0" fontId="9" fillId="6" borderId="91" xfId="0" applyFont="1" applyFill="1" applyBorder="1" applyAlignment="1" applyProtection="1">
      <alignment horizontal="center"/>
      <protection locked="0"/>
    </xf>
    <xf numFmtId="0" fontId="9" fillId="6" borderId="251" xfId="0" applyFont="1" applyFill="1" applyBorder="1" applyAlignment="1" applyProtection="1">
      <alignment horizontal="center"/>
      <protection locked="0"/>
    </xf>
    <xf numFmtId="0" fontId="9" fillId="6" borderId="92" xfId="0" applyFont="1" applyFill="1" applyBorder="1" applyAlignment="1" applyProtection="1">
      <alignment horizontal="center"/>
      <protection locked="0"/>
    </xf>
    <xf numFmtId="0" fontId="9" fillId="7" borderId="132" xfId="0" applyFont="1" applyFill="1" applyBorder="1" applyAlignment="1">
      <alignment horizontal="center"/>
    </xf>
    <xf numFmtId="0" fontId="9" fillId="7" borderId="48" xfId="0" applyFont="1" applyFill="1" applyBorder="1" applyAlignment="1">
      <alignment horizontal="center"/>
    </xf>
    <xf numFmtId="0" fontId="9" fillId="7" borderId="105" xfId="0" applyFont="1" applyFill="1" applyBorder="1" applyAlignment="1">
      <alignment horizontal="center"/>
    </xf>
    <xf numFmtId="0" fontId="9" fillId="7" borderId="132" xfId="0" applyFont="1" applyFill="1" applyBorder="1" applyAlignment="1" applyProtection="1">
      <alignment horizontal="center"/>
      <protection locked="0"/>
    </xf>
    <xf numFmtId="0" fontId="9" fillId="7" borderId="48" xfId="0" applyFont="1" applyFill="1" applyBorder="1" applyAlignment="1" applyProtection="1">
      <alignment horizontal="center"/>
      <protection locked="0"/>
    </xf>
    <xf numFmtId="0" fontId="9" fillId="7" borderId="49" xfId="0" applyFont="1" applyFill="1" applyBorder="1" applyAlignment="1" applyProtection="1">
      <alignment horizontal="center"/>
      <protection locked="0"/>
    </xf>
    <xf numFmtId="0" fontId="9" fillId="6" borderId="306" xfId="0" applyFont="1" applyFill="1" applyBorder="1" applyAlignment="1" applyProtection="1">
      <alignment horizontal="center"/>
      <protection locked="0"/>
    </xf>
    <xf numFmtId="0" fontId="9" fillId="6" borderId="308" xfId="0" applyFont="1" applyFill="1" applyBorder="1" applyAlignment="1" applyProtection="1">
      <alignment horizontal="center"/>
      <protection locked="0"/>
    </xf>
    <xf numFmtId="0" fontId="9" fillId="6" borderId="103" xfId="0" applyFont="1" applyFill="1" applyBorder="1" applyAlignment="1" applyProtection="1">
      <alignment horizontal="center"/>
      <protection locked="0"/>
    </xf>
    <xf numFmtId="0" fontId="9" fillId="6" borderId="265" xfId="0" applyFont="1" applyFill="1" applyBorder="1" applyAlignment="1" applyProtection="1">
      <alignment horizontal="center"/>
      <protection locked="0"/>
    </xf>
    <xf numFmtId="0" fontId="9" fillId="6" borderId="104" xfId="0" applyFont="1" applyFill="1" applyBorder="1" applyAlignment="1" applyProtection="1">
      <alignment horizontal="center"/>
      <protection locked="0"/>
    </xf>
    <xf numFmtId="0" fontId="40" fillId="0" borderId="0" xfId="0" applyFon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18" fillId="0" borderId="0" xfId="0" applyFont="1" applyAlignment="1">
      <alignment horizontal="center" vertical="center"/>
    </xf>
    <xf numFmtId="0" fontId="9" fillId="0" borderId="0" xfId="0" applyFont="1" applyAlignment="1">
      <alignment horizontal="right"/>
    </xf>
    <xf numFmtId="0" fontId="9" fillId="4" borderId="355" xfId="0" applyFont="1" applyFill="1" applyBorder="1" applyAlignment="1">
      <alignment horizontal="left"/>
    </xf>
    <xf numFmtId="0" fontId="9" fillId="4" borderId="356" xfId="0" applyFont="1" applyFill="1" applyBorder="1" applyAlignment="1">
      <alignment horizontal="left"/>
    </xf>
    <xf numFmtId="0" fontId="9" fillId="4" borderId="357" xfId="0" applyFont="1" applyFill="1" applyBorder="1" applyAlignment="1">
      <alignment horizontal="left"/>
    </xf>
    <xf numFmtId="0" fontId="18" fillId="6" borderId="358" xfId="0" applyFont="1" applyFill="1" applyBorder="1" applyAlignment="1">
      <alignment horizontal="left"/>
    </xf>
    <xf numFmtId="0" fontId="18" fillId="6" borderId="356" xfId="0" applyFont="1" applyFill="1" applyBorder="1" applyAlignment="1">
      <alignment horizontal="left"/>
    </xf>
    <xf numFmtId="0" fontId="18" fillId="6" borderId="359" xfId="0" applyFont="1" applyFill="1" applyBorder="1" applyAlignment="1">
      <alignment horizontal="left"/>
    </xf>
    <xf numFmtId="0" fontId="18" fillId="0" borderId="199" xfId="0" applyFont="1" applyBorder="1" applyAlignment="1">
      <alignment horizontal="left" vertical="center"/>
    </xf>
    <xf numFmtId="0" fontId="18" fillId="0" borderId="107" xfId="0" applyFont="1" applyBorder="1" applyAlignment="1">
      <alignment horizontal="left" vertical="center"/>
    </xf>
    <xf numFmtId="0" fontId="18" fillId="0" borderId="209" xfId="0" applyFont="1" applyBorder="1" applyAlignment="1">
      <alignment horizontal="left" vertical="center"/>
    </xf>
    <xf numFmtId="0" fontId="18" fillId="6" borderId="236" xfId="0" applyFont="1" applyFill="1" applyBorder="1" applyAlignment="1">
      <alignment horizontal="left"/>
    </xf>
    <xf numFmtId="0" fontId="18" fillId="6" borderId="187" xfId="0" applyFont="1" applyFill="1" applyBorder="1" applyAlignment="1">
      <alignment horizontal="left"/>
    </xf>
    <xf numFmtId="0" fontId="18" fillId="6" borderId="237" xfId="0" applyFont="1" applyFill="1" applyBorder="1" applyAlignment="1">
      <alignment horizontal="left"/>
    </xf>
    <xf numFmtId="0" fontId="18" fillId="0" borderId="239" xfId="0" applyFont="1" applyBorder="1" applyAlignment="1">
      <alignment horizontal="left"/>
    </xf>
    <xf numFmtId="0" fontId="18" fillId="0" borderId="234" xfId="0" applyFont="1" applyBorder="1" applyAlignment="1">
      <alignment horizontal="left"/>
    </xf>
    <xf numFmtId="0" fontId="18" fillId="0" borderId="240" xfId="0" applyFont="1" applyBorder="1" applyAlignment="1">
      <alignment horizontal="left"/>
    </xf>
    <xf numFmtId="0" fontId="11" fillId="6" borderId="3" xfId="0" applyFont="1" applyFill="1" applyBorder="1" applyAlignment="1">
      <alignment horizontal="center"/>
    </xf>
    <xf numFmtId="0" fontId="11" fillId="6" borderId="4" xfId="0" applyFont="1" applyFill="1" applyBorder="1" applyAlignment="1">
      <alignment horizontal="center"/>
    </xf>
    <xf numFmtId="0" fontId="11" fillId="6" borderId="44" xfId="0" applyFont="1" applyFill="1" applyBorder="1" applyAlignment="1">
      <alignment horizontal="center"/>
    </xf>
    <xf numFmtId="0" fontId="0" fillId="0" borderId="168" xfId="0" applyBorder="1" applyAlignment="1">
      <alignment horizontal="center" vertical="center"/>
    </xf>
    <xf numFmtId="0" fontId="0" fillId="0" borderId="169" xfId="0" applyBorder="1" applyAlignment="1">
      <alignment horizontal="center" vertical="center"/>
    </xf>
    <xf numFmtId="0" fontId="0" fillId="0" borderId="170" xfId="0" applyBorder="1" applyAlignment="1">
      <alignment horizontal="center" vertical="center"/>
    </xf>
    <xf numFmtId="49" fontId="9" fillId="4" borderId="160" xfId="0" applyNumberFormat="1" applyFont="1" applyFill="1" applyBorder="1" applyAlignment="1">
      <alignment horizontal="center" vertical="center"/>
    </xf>
    <xf numFmtId="49" fontId="9" fillId="4" borderId="111" xfId="0" applyNumberFormat="1" applyFont="1" applyFill="1" applyBorder="1" applyAlignment="1">
      <alignment horizontal="center" vertical="center"/>
    </xf>
    <xf numFmtId="0" fontId="14" fillId="4" borderId="111" xfId="0" applyFont="1" applyFill="1" applyBorder="1" applyAlignment="1">
      <alignment horizontal="left" vertical="center" wrapText="1"/>
    </xf>
    <xf numFmtId="0" fontId="14" fillId="4" borderId="112" xfId="0" applyFont="1" applyFill="1" applyBorder="1" applyAlignment="1">
      <alignment horizontal="left" vertical="center" wrapText="1"/>
    </xf>
    <xf numFmtId="49" fontId="9" fillId="4" borderId="26" xfId="0" applyNumberFormat="1" applyFont="1" applyFill="1" applyBorder="1" applyAlignment="1">
      <alignment horizontal="center" vertical="center"/>
    </xf>
    <xf numFmtId="49" fontId="9" fillId="4" borderId="28" xfId="0" applyNumberFormat="1" applyFont="1" applyFill="1" applyBorder="1" applyAlignment="1">
      <alignment horizontal="center" vertical="center"/>
    </xf>
    <xf numFmtId="0" fontId="14" fillId="4" borderId="29" xfId="0" applyFont="1" applyFill="1" applyBorder="1" applyAlignment="1">
      <alignment horizontal="left" vertical="center" wrapText="1"/>
    </xf>
    <xf numFmtId="0" fontId="14" fillId="4" borderId="27" xfId="0" applyFont="1" applyFill="1" applyBorder="1" applyAlignment="1">
      <alignment horizontal="left" vertical="center" wrapText="1"/>
    </xf>
    <xf numFmtId="0" fontId="14" fillId="4" borderId="30" xfId="0" applyFont="1" applyFill="1" applyBorder="1" applyAlignment="1">
      <alignment horizontal="left" vertical="center" wrapText="1"/>
    </xf>
    <xf numFmtId="0" fontId="0" fillId="0" borderId="171" xfId="0" applyBorder="1" applyAlignment="1">
      <alignment horizontal="center" vertical="center"/>
    </xf>
    <xf numFmtId="0" fontId="0" fillId="0" borderId="141" xfId="0" applyBorder="1" applyAlignment="1">
      <alignment horizontal="center" vertical="center"/>
    </xf>
    <xf numFmtId="0" fontId="0" fillId="0" borderId="172" xfId="0" applyBorder="1" applyAlignment="1">
      <alignment horizontal="center" vertical="center"/>
    </xf>
    <xf numFmtId="49" fontId="9" fillId="4" borderId="114" xfId="0" applyNumberFormat="1" applyFont="1" applyFill="1" applyBorder="1" applyAlignment="1">
      <alignment horizontal="center" vertical="center"/>
    </xf>
    <xf numFmtId="49" fontId="9" fillId="4" borderId="1" xfId="0" applyNumberFormat="1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left" vertical="center" wrapText="1"/>
    </xf>
    <xf numFmtId="0" fontId="14" fillId="4" borderId="113" xfId="0" applyFont="1" applyFill="1" applyBorder="1" applyAlignment="1">
      <alignment horizontal="left" vertical="center" wrapText="1"/>
    </xf>
    <xf numFmtId="49" fontId="9" fillId="4" borderId="140" xfId="0" applyNumberFormat="1" applyFont="1" applyFill="1" applyBorder="1" applyAlignment="1">
      <alignment horizontal="center" vertical="center"/>
    </xf>
    <xf numFmtId="49" fontId="9" fillId="4" borderId="96" xfId="0" applyNumberFormat="1" applyFont="1" applyFill="1" applyBorder="1" applyAlignment="1">
      <alignment horizontal="center" vertical="center"/>
    </xf>
    <xf numFmtId="0" fontId="14" fillId="4" borderId="90" xfId="0" applyFont="1" applyFill="1" applyBorder="1" applyAlignment="1">
      <alignment horizontal="left" vertical="center" wrapText="1"/>
    </xf>
    <xf numFmtId="0" fontId="14" fillId="4" borderId="91" xfId="0" applyFont="1" applyFill="1" applyBorder="1" applyAlignment="1">
      <alignment horizontal="left" vertical="center" wrapText="1"/>
    </xf>
    <xf numFmtId="0" fontId="14" fillId="4" borderId="92" xfId="0" applyFont="1" applyFill="1" applyBorder="1" applyAlignment="1">
      <alignment horizontal="left" vertical="center" wrapText="1"/>
    </xf>
    <xf numFmtId="0" fontId="0" fillId="0" borderId="190" xfId="0" applyBorder="1" applyAlignment="1">
      <alignment horizontal="center" vertical="center"/>
    </xf>
    <xf numFmtId="0" fontId="0" fillId="0" borderId="91" xfId="0" applyBorder="1" applyAlignment="1">
      <alignment horizontal="center" vertical="center"/>
    </xf>
    <xf numFmtId="0" fontId="0" fillId="0" borderId="173" xfId="0" applyBorder="1" applyAlignment="1">
      <alignment horizontal="center" vertical="center"/>
    </xf>
    <xf numFmtId="0" fontId="0" fillId="0" borderId="175" xfId="0" applyBorder="1" applyAlignment="1">
      <alignment horizontal="center" vertical="center"/>
    </xf>
    <xf numFmtId="49" fontId="9" fillId="4" borderId="176" xfId="0" applyNumberFormat="1" applyFont="1" applyFill="1" applyBorder="1" applyAlignment="1">
      <alignment horizontal="center" vertical="center"/>
    </xf>
    <xf numFmtId="49" fontId="9" fillId="4" borderId="145" xfId="0" applyNumberFormat="1" applyFont="1" applyFill="1" applyBorder="1" applyAlignment="1">
      <alignment horizontal="center" vertical="center"/>
    </xf>
    <xf numFmtId="0" fontId="14" fillId="4" borderId="102" xfId="0" applyFont="1" applyFill="1" applyBorder="1" applyAlignment="1">
      <alignment horizontal="left" vertical="center" wrapText="1"/>
    </xf>
    <xf numFmtId="0" fontId="14" fillId="4" borderId="103" xfId="0" applyFont="1" applyFill="1" applyBorder="1" applyAlignment="1">
      <alignment horizontal="left" vertical="center" wrapText="1"/>
    </xf>
    <xf numFmtId="0" fontId="14" fillId="4" borderId="104" xfId="0" applyFont="1" applyFill="1" applyBorder="1" applyAlignment="1">
      <alignment horizontal="left" vertical="center" wrapText="1"/>
    </xf>
    <xf numFmtId="0" fontId="12" fillId="4" borderId="146" xfId="0" applyFont="1" applyFill="1" applyBorder="1" applyAlignment="1" applyProtection="1">
      <alignment horizontal="center"/>
      <protection locked="0"/>
    </xf>
    <xf numFmtId="0" fontId="12" fillId="4" borderId="25" xfId="0" applyFont="1" applyFill="1" applyBorder="1" applyAlignment="1" applyProtection="1">
      <alignment horizontal="center"/>
      <protection locked="0"/>
    </xf>
    <xf numFmtId="0" fontId="12" fillId="4" borderId="147" xfId="0" applyFont="1" applyFill="1" applyBorder="1" applyAlignment="1" applyProtection="1">
      <alignment horizontal="center"/>
      <protection locked="0"/>
    </xf>
    <xf numFmtId="0" fontId="12" fillId="4" borderId="310" xfId="0" applyFont="1" applyFill="1" applyBorder="1" applyAlignment="1" applyProtection="1">
      <alignment horizontal="center"/>
      <protection locked="0"/>
    </xf>
    <xf numFmtId="0" fontId="12" fillId="4" borderId="81" xfId="0" applyFont="1" applyFill="1" applyBorder="1" applyAlignment="1" applyProtection="1">
      <alignment horizontal="center"/>
      <protection locked="0"/>
    </xf>
    <xf numFmtId="0" fontId="12" fillId="4" borderId="311" xfId="0" applyFont="1" applyFill="1" applyBorder="1" applyAlignment="1" applyProtection="1">
      <alignment horizontal="center"/>
      <protection locked="0"/>
    </xf>
    <xf numFmtId="0" fontId="12" fillId="4" borderId="147" xfId="0" applyFont="1" applyFill="1" applyBorder="1" applyAlignment="1" applyProtection="1">
      <alignment horizontal="center" wrapText="1"/>
      <protection locked="0"/>
    </xf>
    <xf numFmtId="0" fontId="12" fillId="4" borderId="311" xfId="0" applyFont="1" applyFill="1" applyBorder="1" applyAlignment="1" applyProtection="1">
      <alignment horizontal="center" wrapText="1"/>
      <protection locked="0"/>
    </xf>
    <xf numFmtId="0" fontId="12" fillId="4" borderId="320" xfId="0" applyFont="1" applyFill="1" applyBorder="1" applyAlignment="1" applyProtection="1">
      <alignment horizontal="center"/>
      <protection locked="0"/>
    </xf>
    <xf numFmtId="0" fontId="12" fillId="4" borderId="321" xfId="0" applyFont="1" applyFill="1" applyBorder="1" applyAlignment="1" applyProtection="1">
      <alignment horizontal="center"/>
      <protection locked="0"/>
    </xf>
    <xf numFmtId="0" fontId="12" fillId="4" borderId="322" xfId="0" applyFont="1" applyFill="1" applyBorder="1" applyAlignment="1" applyProtection="1">
      <alignment horizontal="center"/>
      <protection locked="0"/>
    </xf>
    <xf numFmtId="0" fontId="12" fillId="4" borderId="151" xfId="0" applyFont="1" applyFill="1" applyBorder="1" applyAlignment="1" applyProtection="1">
      <alignment horizontal="center" wrapText="1"/>
      <protection locked="0"/>
    </xf>
    <xf numFmtId="0" fontId="12" fillId="4" borderId="315" xfId="0" applyFont="1" applyFill="1" applyBorder="1" applyAlignment="1" applyProtection="1">
      <alignment horizontal="center" wrapText="1"/>
      <protection locked="0"/>
    </xf>
    <xf numFmtId="0" fontId="12" fillId="4" borderId="312" xfId="0" applyFont="1" applyFill="1" applyBorder="1" applyAlignment="1" applyProtection="1">
      <alignment horizontal="center"/>
      <protection locked="0"/>
    </xf>
    <xf numFmtId="0" fontId="12" fillId="4" borderId="313" xfId="0" applyFont="1" applyFill="1" applyBorder="1" applyAlignment="1" applyProtection="1">
      <alignment horizontal="center"/>
      <protection locked="0"/>
    </xf>
    <xf numFmtId="0" fontId="34" fillId="4" borderId="313" xfId="0" applyFont="1" applyFill="1" applyBorder="1" applyAlignment="1" applyProtection="1">
      <alignment horizontal="center" wrapText="1"/>
      <protection locked="0"/>
    </xf>
    <xf numFmtId="0" fontId="34" fillId="4" borderId="314" xfId="0" applyFont="1" applyFill="1" applyBorder="1" applyAlignment="1" applyProtection="1">
      <alignment horizontal="center" wrapText="1"/>
      <protection locked="0"/>
    </xf>
    <xf numFmtId="0" fontId="9" fillId="4" borderId="291" xfId="0" applyFont="1" applyFill="1" applyBorder="1" applyAlignment="1" applyProtection="1">
      <alignment horizontal="center"/>
      <protection locked="0"/>
    </xf>
    <xf numFmtId="0" fontId="9" fillId="4" borderId="55" xfId="0" applyFont="1" applyFill="1" applyBorder="1" applyAlignment="1" applyProtection="1">
      <alignment horizontal="center"/>
      <protection locked="0"/>
    </xf>
    <xf numFmtId="0" fontId="9" fillId="4" borderId="292" xfId="0" applyFont="1" applyFill="1" applyBorder="1" applyAlignment="1" applyProtection="1">
      <alignment horizontal="center"/>
      <protection locked="0"/>
    </xf>
    <xf numFmtId="0" fontId="9" fillId="0" borderId="56" xfId="0" applyFont="1" applyBorder="1" applyAlignment="1" applyProtection="1">
      <alignment horizontal="center"/>
      <protection locked="0"/>
    </xf>
    <xf numFmtId="0" fontId="9" fillId="0" borderId="323" xfId="0" applyFont="1" applyBorder="1" applyAlignment="1" applyProtection="1">
      <alignment horizontal="center"/>
      <protection locked="0"/>
    </xf>
    <xf numFmtId="14" fontId="9" fillId="0" borderId="316" xfId="0" applyNumberFormat="1" applyFont="1" applyBorder="1" applyAlignment="1" applyProtection="1">
      <alignment horizontal="center"/>
      <protection locked="0"/>
    </xf>
    <xf numFmtId="0" fontId="9" fillId="0" borderId="316" xfId="0" applyFont="1" applyBorder="1" applyAlignment="1" applyProtection="1">
      <alignment horizontal="center"/>
      <protection locked="0"/>
    </xf>
    <xf numFmtId="0" fontId="9" fillId="0" borderId="317" xfId="0" applyFont="1" applyBorder="1" applyAlignment="1" applyProtection="1">
      <alignment horizontal="center"/>
      <protection locked="0"/>
    </xf>
    <xf numFmtId="0" fontId="9" fillId="4" borderId="318" xfId="0" applyFont="1" applyFill="1" applyBorder="1" applyAlignment="1" applyProtection="1">
      <alignment horizontal="center"/>
      <protection locked="0"/>
    </xf>
    <xf numFmtId="0" fontId="9" fillId="4" borderId="53" xfId="0" applyFont="1" applyFill="1" applyBorder="1" applyAlignment="1" applyProtection="1">
      <alignment horizontal="center"/>
      <protection locked="0"/>
    </xf>
    <xf numFmtId="14" fontId="9" fillId="0" borderId="324" xfId="0" applyNumberFormat="1" applyFont="1" applyBorder="1" applyAlignment="1" applyProtection="1">
      <alignment horizontal="center"/>
      <protection locked="0"/>
    </xf>
    <xf numFmtId="14" fontId="9" fillId="0" borderId="53" xfId="0" applyNumberFormat="1" applyFont="1" applyBorder="1" applyAlignment="1" applyProtection="1">
      <alignment horizontal="center"/>
      <protection locked="0"/>
    </xf>
    <xf numFmtId="14" fontId="9" fillId="0" borderId="323" xfId="0" applyNumberFormat="1" applyFont="1" applyBorder="1" applyAlignment="1" applyProtection="1">
      <alignment horizontal="center"/>
      <protection locked="0"/>
    </xf>
    <xf numFmtId="0" fontId="9" fillId="0" borderId="324" xfId="0" applyFont="1" applyBorder="1" applyAlignment="1" applyProtection="1">
      <alignment horizontal="center"/>
      <protection locked="0"/>
    </xf>
    <xf numFmtId="14" fontId="43" fillId="0" borderId="65" xfId="4" applyNumberFormat="1" applyFont="1" applyFill="1" applyBorder="1" applyAlignment="1" applyProtection="1">
      <alignment horizontal="center"/>
      <protection locked="0"/>
    </xf>
    <xf numFmtId="0" fontId="9" fillId="4" borderId="215" xfId="0" applyFont="1" applyFill="1" applyBorder="1" applyAlignment="1">
      <alignment horizontal="left"/>
    </xf>
    <xf numFmtId="0" fontId="9" fillId="4" borderId="216" xfId="0" applyFont="1" applyFill="1" applyBorder="1" applyAlignment="1">
      <alignment horizontal="left"/>
    </xf>
    <xf numFmtId="0" fontId="9" fillId="4" borderId="217" xfId="0" applyFont="1" applyFill="1" applyBorder="1" applyAlignment="1">
      <alignment horizontal="left"/>
    </xf>
    <xf numFmtId="0" fontId="9" fillId="4" borderId="218" xfId="0" applyFont="1" applyFill="1" applyBorder="1" applyAlignment="1">
      <alignment horizontal="left"/>
    </xf>
    <xf numFmtId="0" fontId="18" fillId="0" borderId="73" xfId="0" applyFont="1" applyBorder="1" applyAlignment="1" applyProtection="1">
      <alignment horizontal="center"/>
      <protection locked="0"/>
    </xf>
    <xf numFmtId="0" fontId="9" fillId="4" borderId="74" xfId="0" applyFont="1" applyFill="1" applyBorder="1" applyAlignment="1">
      <alignment horizontal="left" vertical="center"/>
    </xf>
    <xf numFmtId="0" fontId="9" fillId="4" borderId="71" xfId="0" applyFont="1" applyFill="1" applyBorder="1" applyAlignment="1">
      <alignment horizontal="left" vertical="center"/>
    </xf>
    <xf numFmtId="0" fontId="9" fillId="4" borderId="72" xfId="0" applyFont="1" applyFill="1" applyBorder="1" applyAlignment="1">
      <alignment horizontal="left" vertical="center"/>
    </xf>
    <xf numFmtId="0" fontId="9" fillId="4" borderId="201" xfId="0" applyFont="1" applyFill="1" applyBorder="1" applyAlignment="1">
      <alignment horizontal="left"/>
    </xf>
    <xf numFmtId="0" fontId="9" fillId="4" borderId="207" xfId="0" applyFont="1" applyFill="1" applyBorder="1" applyAlignment="1">
      <alignment horizontal="left" vertical="center"/>
    </xf>
    <xf numFmtId="0" fontId="9" fillId="4" borderId="205" xfId="0" applyFont="1" applyFill="1" applyBorder="1" applyAlignment="1">
      <alignment horizontal="left" vertical="center"/>
    </xf>
    <xf numFmtId="0" fontId="9" fillId="4" borderId="208" xfId="0" applyFont="1" applyFill="1" applyBorder="1" applyAlignment="1">
      <alignment horizontal="left" vertical="center"/>
    </xf>
    <xf numFmtId="0" fontId="9" fillId="4" borderId="67" xfId="0" applyFont="1" applyFill="1" applyBorder="1" applyAlignment="1">
      <alignment horizontal="left" vertical="center"/>
    </xf>
    <xf numFmtId="0" fontId="9" fillId="4" borderId="211" xfId="0" applyFont="1" applyFill="1" applyBorder="1" applyAlignment="1">
      <alignment horizontal="left"/>
    </xf>
    <xf numFmtId="0" fontId="9" fillId="0" borderId="366" xfId="0" applyFont="1" applyBorder="1" applyAlignment="1" applyProtection="1">
      <alignment horizontal="left" vertical="center" wrapText="1"/>
      <protection locked="0"/>
    </xf>
    <xf numFmtId="0" fontId="9" fillId="0" borderId="251" xfId="0" applyFont="1" applyBorder="1" applyAlignment="1" applyProtection="1">
      <alignment horizontal="left" vertical="center" wrapText="1"/>
      <protection locked="0"/>
    </xf>
    <xf numFmtId="0" fontId="9" fillId="0" borderId="249" xfId="0" applyFont="1" applyBorder="1" applyAlignment="1" applyProtection="1">
      <alignment horizontal="left" vertical="center" wrapText="1"/>
      <protection locked="0"/>
    </xf>
    <xf numFmtId="0" fontId="9" fillId="0" borderId="344" xfId="0" applyFont="1" applyBorder="1" applyAlignment="1" applyProtection="1">
      <alignment horizontal="left" vertical="center" wrapText="1"/>
      <protection locked="0"/>
    </xf>
    <xf numFmtId="0" fontId="9" fillId="0" borderId="303" xfId="0" applyFont="1" applyBorder="1" applyAlignment="1" applyProtection="1">
      <alignment horizontal="left" vertical="center" wrapText="1"/>
      <protection locked="0"/>
    </xf>
    <xf numFmtId="0" fontId="9" fillId="0" borderId="140" xfId="0" applyFont="1" applyBorder="1" applyAlignment="1" applyProtection="1">
      <alignment horizontal="left" vertical="top" wrapText="1"/>
      <protection locked="0"/>
    </xf>
    <xf numFmtId="0" fontId="9" fillId="0" borderId="91" xfId="0" applyFont="1" applyBorder="1" applyAlignment="1" applyProtection="1">
      <alignment horizontal="left" vertical="top" wrapText="1"/>
      <protection locked="0"/>
    </xf>
    <xf numFmtId="0" fontId="9" fillId="0" borderId="92" xfId="0" applyFont="1" applyBorder="1" applyAlignment="1" applyProtection="1">
      <alignment horizontal="left" vertical="top" wrapText="1"/>
      <protection locked="0"/>
    </xf>
    <xf numFmtId="0" fontId="9" fillId="0" borderId="176" xfId="0" applyFont="1" applyBorder="1" applyAlignment="1" applyProtection="1">
      <alignment horizontal="left" vertical="top" wrapText="1"/>
      <protection locked="0"/>
    </xf>
    <xf numFmtId="0" fontId="9" fillId="0" borderId="103" xfId="0" applyFont="1" applyBorder="1" applyAlignment="1" applyProtection="1">
      <alignment horizontal="left" vertical="top" wrapText="1"/>
      <protection locked="0"/>
    </xf>
    <xf numFmtId="0" fontId="9" fillId="0" borderId="104" xfId="0" applyFont="1" applyBorder="1" applyAlignment="1" applyProtection="1">
      <alignment horizontal="left" vertical="top" wrapText="1"/>
      <protection locked="0"/>
    </xf>
    <xf numFmtId="0" fontId="9" fillId="4" borderId="73" xfId="0" applyFont="1" applyFill="1" applyBorder="1" applyAlignment="1">
      <alignment horizontal="left" vertical="center"/>
    </xf>
    <xf numFmtId="0" fontId="12" fillId="4" borderId="26" xfId="0" applyFont="1" applyFill="1" applyBorder="1" applyAlignment="1">
      <alignment horizontal="center" wrapText="1"/>
    </xf>
    <xf numFmtId="0" fontId="12" fillId="4" borderId="27" xfId="0" applyFont="1" applyFill="1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169" xfId="0" applyBorder="1" applyAlignment="1">
      <alignment horizontal="center" wrapText="1"/>
    </xf>
    <xf numFmtId="0" fontId="9" fillId="0" borderId="172" xfId="0" applyFont="1" applyBorder="1" applyAlignment="1" applyProtection="1">
      <alignment horizontal="center" vertical="center" wrapText="1"/>
      <protection locked="0"/>
    </xf>
    <xf numFmtId="0" fontId="9" fillId="0" borderId="377" xfId="0" applyFont="1" applyBorder="1" applyAlignment="1" applyProtection="1">
      <alignment horizontal="left" vertical="center" wrapText="1"/>
      <protection locked="0"/>
    </xf>
    <xf numFmtId="0" fontId="18" fillId="0" borderId="172" xfId="0" applyFont="1" applyBorder="1" applyAlignment="1" applyProtection="1">
      <alignment horizontal="center" vertical="center" wrapText="1"/>
      <protection locked="0"/>
    </xf>
    <xf numFmtId="0" fontId="9" fillId="0" borderId="172" xfId="0" applyFont="1" applyBorder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18" fillId="0" borderId="0" xfId="0" applyFont="1" applyAlignment="1">
      <alignment horizontal="right"/>
    </xf>
    <xf numFmtId="0" fontId="18" fillId="6" borderId="367" xfId="0" applyFont="1" applyFill="1" applyBorder="1" applyAlignment="1">
      <alignment horizontal="left"/>
    </xf>
    <xf numFmtId="0" fontId="18" fillId="6" borderId="368" xfId="0" applyFont="1" applyFill="1" applyBorder="1" applyAlignment="1">
      <alignment horizontal="left"/>
    </xf>
    <xf numFmtId="49" fontId="14" fillId="4" borderId="160" xfId="0" applyNumberFormat="1" applyFont="1" applyFill="1" applyBorder="1" applyAlignment="1">
      <alignment horizontal="center" vertical="center"/>
    </xf>
    <xf numFmtId="49" fontId="14" fillId="4" borderId="111" xfId="0" applyNumberFormat="1" applyFont="1" applyFill="1" applyBorder="1" applyAlignment="1">
      <alignment horizontal="center" vertical="center"/>
    </xf>
    <xf numFmtId="0" fontId="18" fillId="6" borderId="369" xfId="0" applyFont="1" applyFill="1" applyBorder="1" applyAlignment="1">
      <alignment horizontal="left"/>
    </xf>
    <xf numFmtId="0" fontId="14" fillId="4" borderId="309" xfId="0" applyFont="1" applyFill="1" applyBorder="1" applyAlignment="1">
      <alignment horizontal="left" vertical="center" wrapText="1"/>
    </xf>
    <xf numFmtId="49" fontId="14" fillId="4" borderId="114" xfId="0" applyNumberFormat="1" applyFont="1" applyFill="1" applyBorder="1" applyAlignment="1">
      <alignment horizontal="center" vertical="center"/>
    </xf>
    <xf numFmtId="49" fontId="14" fillId="4" borderId="1" xfId="0" applyNumberFormat="1" applyFont="1" applyFill="1" applyBorder="1" applyAlignment="1">
      <alignment horizontal="center" vertical="center"/>
    </xf>
    <xf numFmtId="0" fontId="14" fillId="4" borderId="89" xfId="0" applyFont="1" applyFill="1" applyBorder="1" applyAlignment="1">
      <alignment horizontal="left" vertical="center" wrapText="1"/>
    </xf>
    <xf numFmtId="0" fontId="12" fillId="4" borderId="150" xfId="0" applyFont="1" applyFill="1" applyBorder="1" applyAlignment="1">
      <alignment horizontal="center" vertical="center" wrapText="1"/>
    </xf>
    <xf numFmtId="0" fontId="12" fillId="4" borderId="46" xfId="0" applyFont="1" applyFill="1" applyBorder="1" applyAlignment="1">
      <alignment horizontal="center" vertical="center" wrapText="1"/>
    </xf>
    <xf numFmtId="0" fontId="12" fillId="4" borderId="167" xfId="0" applyFont="1" applyFill="1" applyBorder="1" applyAlignment="1">
      <alignment horizontal="center" vertical="center" wrapText="1"/>
    </xf>
    <xf numFmtId="0" fontId="12" fillId="4" borderId="281" xfId="0" applyFont="1" applyFill="1" applyBorder="1" applyAlignment="1">
      <alignment horizontal="center" vertical="center" wrapText="1"/>
    </xf>
    <xf numFmtId="0" fontId="12" fillId="4" borderId="0" xfId="0" applyFont="1" applyFill="1" applyAlignment="1">
      <alignment horizontal="center" vertical="center" wrapText="1"/>
    </xf>
    <xf numFmtId="0" fontId="12" fillId="4" borderId="214" xfId="0" applyFont="1" applyFill="1" applyBorder="1" applyAlignment="1">
      <alignment horizontal="center" vertical="center" wrapText="1"/>
    </xf>
    <xf numFmtId="0" fontId="12" fillId="4" borderId="78" xfId="0" applyFont="1" applyFill="1" applyBorder="1" applyAlignment="1">
      <alignment horizontal="center" vertical="center" wrapText="1"/>
    </xf>
    <xf numFmtId="0" fontId="12" fillId="4" borderId="79" xfId="0" applyFont="1" applyFill="1" applyBorder="1" applyAlignment="1">
      <alignment horizontal="center" vertical="center" wrapText="1"/>
    </xf>
    <xf numFmtId="0" fontId="12" fillId="4" borderId="83" xfId="0" applyFont="1" applyFill="1" applyBorder="1" applyAlignment="1">
      <alignment horizontal="center" vertical="center" wrapText="1"/>
    </xf>
    <xf numFmtId="0" fontId="9" fillId="0" borderId="340" xfId="0" applyFont="1" applyBorder="1" applyAlignment="1" applyProtection="1">
      <alignment horizontal="left" vertical="top" wrapText="1"/>
      <protection locked="0"/>
    </xf>
    <xf numFmtId="0" fontId="9" fillId="0" borderId="245" xfId="0" applyFont="1" applyBorder="1" applyAlignment="1" applyProtection="1">
      <alignment horizontal="left" vertical="top" wrapText="1"/>
      <protection locked="0"/>
    </xf>
    <xf numFmtId="0" fontId="9" fillId="0" borderId="247" xfId="0" applyFont="1" applyBorder="1" applyAlignment="1" applyProtection="1">
      <alignment horizontal="left" vertical="top" wrapText="1"/>
      <protection locked="0"/>
    </xf>
    <xf numFmtId="0" fontId="12" fillId="4" borderId="312" xfId="0" applyFont="1" applyFill="1" applyBorder="1" applyAlignment="1">
      <alignment horizontal="center"/>
    </xf>
    <xf numFmtId="0" fontId="12" fillId="4" borderId="313" xfId="0" applyFont="1" applyFill="1" applyBorder="1" applyAlignment="1">
      <alignment horizontal="center"/>
    </xf>
    <xf numFmtId="0" fontId="12" fillId="4" borderId="371" xfId="0" applyFont="1" applyFill="1" applyBorder="1" applyAlignment="1">
      <alignment horizontal="center"/>
    </xf>
    <xf numFmtId="0" fontId="0" fillId="0" borderId="171" xfId="0" applyBorder="1" applyAlignment="1" applyProtection="1">
      <alignment horizontal="center" vertical="center"/>
      <protection locked="0"/>
    </xf>
    <xf numFmtId="0" fontId="0" fillId="0" borderId="141" xfId="0" applyBorder="1" applyAlignment="1" applyProtection="1">
      <alignment horizontal="center" vertical="center"/>
      <protection locked="0"/>
    </xf>
    <xf numFmtId="0" fontId="0" fillId="0" borderId="172" xfId="0" applyBorder="1" applyAlignment="1" applyProtection="1">
      <alignment horizontal="center" vertical="center"/>
      <protection locked="0"/>
    </xf>
    <xf numFmtId="49" fontId="14" fillId="4" borderId="114" xfId="0" applyNumberFormat="1" applyFont="1" applyFill="1" applyBorder="1" applyAlignment="1" applyProtection="1">
      <alignment horizontal="center" vertical="center"/>
      <protection locked="0"/>
    </xf>
    <xf numFmtId="49" fontId="14" fillId="4" borderId="1" xfId="0" applyNumberFormat="1" applyFont="1" applyFill="1" applyBorder="1" applyAlignment="1" applyProtection="1">
      <alignment horizontal="center" vertical="center"/>
      <protection locked="0"/>
    </xf>
    <xf numFmtId="0" fontId="14" fillId="4" borderId="1" xfId="0" applyFont="1" applyFill="1" applyBorder="1" applyAlignment="1" applyProtection="1">
      <alignment horizontal="left" vertical="center" wrapText="1"/>
      <protection locked="0"/>
    </xf>
    <xf numFmtId="0" fontId="14" fillId="4" borderId="113" xfId="0" applyFont="1" applyFill="1" applyBorder="1" applyAlignment="1" applyProtection="1">
      <alignment horizontal="left" vertical="center" wrapText="1"/>
      <protection locked="0"/>
    </xf>
    <xf numFmtId="49" fontId="9" fillId="4" borderId="114" xfId="0" applyNumberFormat="1" applyFont="1" applyFill="1" applyBorder="1" applyAlignment="1" applyProtection="1">
      <alignment horizontal="center" vertical="center"/>
      <protection locked="0"/>
    </xf>
    <xf numFmtId="49" fontId="9" fillId="4" borderId="1" xfId="0" applyNumberFormat="1" applyFont="1" applyFill="1" applyBorder="1" applyAlignment="1" applyProtection="1">
      <alignment horizontal="center" vertical="center"/>
      <protection locked="0"/>
    </xf>
    <xf numFmtId="0" fontId="14" fillId="4" borderId="90" xfId="0" applyFont="1" applyFill="1" applyBorder="1" applyAlignment="1" applyProtection="1">
      <alignment horizontal="left" vertical="center" wrapText="1"/>
      <protection locked="0"/>
    </xf>
    <xf numFmtId="0" fontId="18" fillId="0" borderId="365" xfId="0" applyFont="1" applyBorder="1" applyAlignment="1" applyProtection="1">
      <alignment horizontal="center" vertical="center" wrapText="1"/>
      <protection locked="0"/>
    </xf>
    <xf numFmtId="0" fontId="18" fillId="0" borderId="333" xfId="0" applyFont="1" applyBorder="1" applyAlignment="1" applyProtection="1">
      <alignment horizontal="left" vertical="center" wrapText="1"/>
      <protection locked="0"/>
    </xf>
    <xf numFmtId="0" fontId="9" fillId="0" borderId="365" xfId="0" applyFont="1" applyBorder="1" applyAlignment="1" applyProtection="1">
      <alignment horizontal="center" vertical="center" wrapText="1"/>
      <protection locked="0"/>
    </xf>
    <xf numFmtId="0" fontId="12" fillId="4" borderId="146" xfId="0" applyFont="1" applyFill="1" applyBorder="1" applyAlignment="1">
      <alignment horizontal="center"/>
    </xf>
    <xf numFmtId="0" fontId="12" fillId="4" borderId="25" xfId="0" applyFont="1" applyFill="1" applyBorder="1" applyAlignment="1">
      <alignment horizontal="center"/>
    </xf>
    <xf numFmtId="0" fontId="12" fillId="4" borderId="147" xfId="0" applyFont="1" applyFill="1" applyBorder="1" applyAlignment="1">
      <alignment horizontal="center"/>
    </xf>
    <xf numFmtId="0" fontId="12" fillId="4" borderId="327" xfId="0" applyFont="1" applyFill="1" applyBorder="1" applyAlignment="1">
      <alignment horizontal="center"/>
    </xf>
    <xf numFmtId="0" fontId="12" fillId="4" borderId="32" xfId="0" applyFont="1" applyFill="1" applyBorder="1" applyAlignment="1">
      <alignment horizontal="center"/>
    </xf>
    <xf numFmtId="0" fontId="12" fillId="4" borderId="343" xfId="0" applyFont="1" applyFill="1" applyBorder="1" applyAlignment="1">
      <alignment horizontal="center"/>
    </xf>
    <xf numFmtId="0" fontId="12" fillId="4" borderId="310" xfId="0" applyFont="1" applyFill="1" applyBorder="1" applyAlignment="1">
      <alignment horizontal="center"/>
    </xf>
    <xf numFmtId="0" fontId="12" fillId="4" borderId="81" xfId="0" applyFont="1" applyFill="1" applyBorder="1" applyAlignment="1">
      <alignment horizontal="center"/>
    </xf>
    <xf numFmtId="0" fontId="12" fillId="4" borderId="311" xfId="0" applyFont="1" applyFill="1" applyBorder="1" applyAlignment="1">
      <alignment horizontal="center"/>
    </xf>
    <xf numFmtId="0" fontId="12" fillId="4" borderId="147" xfId="0" applyFont="1" applyFill="1" applyBorder="1" applyAlignment="1">
      <alignment horizontal="center" wrapText="1"/>
    </xf>
    <xf numFmtId="0" fontId="12" fillId="4" borderId="343" xfId="0" applyFont="1" applyFill="1" applyBorder="1" applyAlignment="1">
      <alignment horizontal="center" wrapText="1"/>
    </xf>
    <xf numFmtId="0" fontId="12" fillId="4" borderId="311" xfId="0" applyFont="1" applyFill="1" applyBorder="1" applyAlignment="1">
      <alignment horizontal="center" wrapText="1"/>
    </xf>
    <xf numFmtId="0" fontId="12" fillId="4" borderId="370" xfId="0" applyFont="1" applyFill="1" applyBorder="1" applyAlignment="1">
      <alignment horizontal="center"/>
    </xf>
    <xf numFmtId="0" fontId="12" fillId="4" borderId="140" xfId="0" applyFont="1" applyFill="1" applyBorder="1" applyAlignment="1">
      <alignment horizontal="left" wrapText="1"/>
    </xf>
    <xf numFmtId="0" fontId="12" fillId="4" borderId="91" xfId="0" applyFont="1" applyFill="1" applyBorder="1" applyAlignment="1">
      <alignment horizontal="left" wrapText="1"/>
    </xf>
    <xf numFmtId="0" fontId="34" fillId="4" borderId="148" xfId="0" applyFont="1" applyFill="1" applyBorder="1" applyAlignment="1">
      <alignment horizontal="center" vertical="center" wrapText="1"/>
    </xf>
    <xf numFmtId="0" fontId="34" fillId="4" borderId="46" xfId="0" applyFont="1" applyFill="1" applyBorder="1" applyAlignment="1">
      <alignment horizontal="center" vertical="center" wrapText="1"/>
    </xf>
    <xf numFmtId="0" fontId="34" fillId="4" borderId="109" xfId="0" applyFont="1" applyFill="1" applyBorder="1" applyAlignment="1">
      <alignment horizontal="center" vertical="center" wrapText="1"/>
    </xf>
    <xf numFmtId="0" fontId="34" fillId="4" borderId="0" xfId="0" applyFont="1" applyFill="1" applyAlignment="1">
      <alignment horizontal="center" vertical="center" wrapText="1"/>
    </xf>
    <xf numFmtId="0" fontId="34" fillId="4" borderId="82" xfId="0" applyFont="1" applyFill="1" applyBorder="1" applyAlignment="1">
      <alignment horizontal="center" vertical="center" wrapText="1"/>
    </xf>
    <xf numFmtId="0" fontId="34" fillId="4" borderId="79" xfId="0" applyFont="1" applyFill="1" applyBorder="1" applyAlignment="1">
      <alignment horizontal="center" vertical="center" wrapText="1"/>
    </xf>
    <xf numFmtId="0" fontId="9" fillId="0" borderId="376" xfId="0" applyFont="1" applyBorder="1" applyAlignment="1" applyProtection="1">
      <alignment horizontal="left" vertical="center" wrapText="1"/>
      <protection locked="0"/>
    </xf>
    <xf numFmtId="0" fontId="9" fillId="0" borderId="375" xfId="0" applyFont="1" applyBorder="1" applyAlignment="1" applyProtection="1">
      <alignment horizontal="left" vertical="center" wrapText="1"/>
      <protection locked="0"/>
    </xf>
    <xf numFmtId="0" fontId="9" fillId="0" borderId="374" xfId="0" applyFont="1" applyBorder="1" applyAlignment="1" applyProtection="1">
      <alignment horizontal="left" vertical="center" wrapText="1"/>
      <protection locked="0"/>
    </xf>
    <xf numFmtId="0" fontId="9" fillId="0" borderId="307" xfId="0" applyFont="1" applyBorder="1" applyAlignment="1" applyProtection="1">
      <alignment horizontal="left" vertical="center" wrapText="1"/>
      <protection locked="0"/>
    </xf>
    <xf numFmtId="0" fontId="9" fillId="0" borderId="328" xfId="0" applyFont="1" applyBorder="1" applyAlignment="1" applyProtection="1">
      <alignment horizontal="left" vertical="center" wrapText="1"/>
      <protection locked="0"/>
    </xf>
    <xf numFmtId="0" fontId="9" fillId="0" borderId="328" xfId="0" applyFont="1" applyBorder="1" applyAlignment="1" applyProtection="1">
      <alignment horizontal="center" vertical="center" wrapText="1"/>
      <protection locked="0"/>
    </xf>
    <xf numFmtId="0" fontId="9" fillId="4" borderId="106" xfId="0" applyFont="1" applyFill="1" applyBorder="1" applyAlignment="1">
      <alignment horizontal="left" vertical="center"/>
    </xf>
    <xf numFmtId="0" fontId="9" fillId="4" borderId="109" xfId="0" applyFont="1" applyFill="1" applyBorder="1" applyAlignment="1">
      <alignment horizontal="left" vertical="center"/>
    </xf>
    <xf numFmtId="0" fontId="9" fillId="4" borderId="63" xfId="0" applyFont="1" applyFill="1" applyBorder="1" applyAlignment="1">
      <alignment horizontal="left" vertical="center"/>
    </xf>
    <xf numFmtId="0" fontId="9" fillId="4" borderId="108" xfId="0" applyFont="1" applyFill="1" applyBorder="1" applyAlignment="1">
      <alignment horizontal="left" vertical="center"/>
    </xf>
    <xf numFmtId="0" fontId="9" fillId="4" borderId="32" xfId="0" applyFont="1" applyFill="1" applyBorder="1" applyAlignment="1">
      <alignment horizontal="left" vertical="center"/>
    </xf>
    <xf numFmtId="0" fontId="9" fillId="4" borderId="62" xfId="0" applyFont="1" applyFill="1" applyBorder="1" applyAlignment="1">
      <alignment horizontal="left" vertical="center"/>
    </xf>
    <xf numFmtId="0" fontId="20" fillId="0" borderId="0" xfId="0" applyFont="1" applyAlignment="1">
      <alignment horizontal="center" wrapText="1"/>
    </xf>
    <xf numFmtId="0" fontId="20" fillId="0" borderId="2" xfId="0" applyFont="1" applyBorder="1" applyAlignment="1">
      <alignment horizontal="center" wrapText="1"/>
    </xf>
    <xf numFmtId="0" fontId="18" fillId="6" borderId="65" xfId="0" applyFont="1" applyFill="1" applyBorder="1" applyAlignment="1">
      <alignment horizontal="left"/>
    </xf>
    <xf numFmtId="0" fontId="18" fillId="6" borderId="36" xfId="0" applyFont="1" applyFill="1" applyBorder="1" applyAlignment="1">
      <alignment horizontal="left"/>
    </xf>
    <xf numFmtId="0" fontId="18" fillId="6" borderId="68" xfId="0" applyFont="1" applyFill="1" applyBorder="1" applyAlignment="1">
      <alignment horizontal="left"/>
    </xf>
    <xf numFmtId="0" fontId="9" fillId="0" borderId="0" xfId="0" applyFont="1" applyProtection="1">
      <protection locked="0"/>
    </xf>
    <xf numFmtId="0" fontId="18" fillId="4" borderId="210" xfId="0" applyFont="1" applyFill="1" applyBorder="1" applyAlignment="1">
      <alignment horizontal="left"/>
    </xf>
    <xf numFmtId="0" fontId="18" fillId="4" borderId="212" xfId="0" applyFont="1" applyFill="1" applyBorder="1" applyAlignment="1">
      <alignment horizontal="left"/>
    </xf>
    <xf numFmtId="0" fontId="18" fillId="4" borderId="213" xfId="0" applyFont="1" applyFill="1" applyBorder="1" applyAlignment="1">
      <alignment horizontal="left"/>
    </xf>
    <xf numFmtId="0" fontId="18" fillId="6" borderId="199" xfId="0" applyFont="1" applyFill="1" applyBorder="1" applyAlignment="1">
      <alignment horizontal="left"/>
    </xf>
    <xf numFmtId="0" fontId="18" fillId="6" borderId="107" xfId="0" applyFont="1" applyFill="1" applyBorder="1" applyAlignment="1">
      <alignment horizontal="left"/>
    </xf>
    <xf numFmtId="0" fontId="18" fillId="6" borderId="209" xfId="0" applyFont="1" applyFill="1" applyBorder="1" applyAlignment="1">
      <alignment horizontal="left"/>
    </xf>
    <xf numFmtId="0" fontId="18" fillId="4" borderId="259" xfId="0" applyFont="1" applyFill="1" applyBorder="1" applyAlignment="1">
      <alignment horizontal="left"/>
    </xf>
    <xf numFmtId="0" fontId="18" fillId="4" borderId="260" xfId="0" applyFont="1" applyFill="1" applyBorder="1" applyAlignment="1">
      <alignment horizontal="left"/>
    </xf>
    <xf numFmtId="0" fontId="18" fillId="4" borderId="261" xfId="0" applyFont="1" applyFill="1" applyBorder="1" applyAlignment="1">
      <alignment horizontal="left"/>
    </xf>
    <xf numFmtId="0" fontId="23" fillId="4" borderId="50" xfId="1" applyFont="1" applyFill="1" applyBorder="1" applyAlignment="1">
      <alignment horizontal="center" vertical="center" wrapText="1"/>
    </xf>
    <xf numFmtId="0" fontId="23" fillId="4" borderId="107" xfId="1" applyFont="1" applyFill="1" applyBorder="1" applyAlignment="1">
      <alignment horizontal="center" vertical="center" wrapText="1"/>
    </xf>
    <xf numFmtId="0" fontId="23" fillId="4" borderId="51" xfId="1" applyFont="1" applyFill="1" applyBorder="1" applyAlignment="1">
      <alignment horizontal="center" vertical="center" wrapText="1"/>
    </xf>
    <xf numFmtId="0" fontId="23" fillId="4" borderId="133" xfId="1" applyFont="1" applyFill="1" applyBorder="1" applyAlignment="1">
      <alignment horizontal="center" vertical="center" wrapText="1"/>
    </xf>
    <xf numFmtId="0" fontId="23" fillId="4" borderId="134" xfId="1" applyFont="1" applyFill="1" applyBorder="1" applyAlignment="1">
      <alignment horizontal="center" vertical="center" wrapText="1"/>
    </xf>
    <xf numFmtId="0" fontId="23" fillId="4" borderId="137" xfId="1" applyFont="1" applyFill="1" applyBorder="1" applyAlignment="1">
      <alignment horizontal="center" vertical="center" wrapText="1"/>
    </xf>
    <xf numFmtId="0" fontId="24" fillId="4" borderId="86" xfId="1" applyFont="1" applyFill="1" applyBorder="1" applyAlignment="1">
      <alignment horizontal="center" wrapText="1"/>
    </xf>
    <xf numFmtId="0" fontId="24" fillId="4" borderId="86" xfId="1" applyFont="1" applyFill="1" applyBorder="1" applyAlignment="1">
      <alignment horizontal="center"/>
    </xf>
    <xf numFmtId="0" fontId="22" fillId="4" borderId="269" xfId="1" applyFill="1" applyBorder="1" applyAlignment="1" applyProtection="1">
      <alignment horizontal="center" vertical="center" wrapText="1"/>
      <protection locked="0"/>
    </xf>
    <xf numFmtId="0" fontId="22" fillId="4" borderId="270" xfId="1" applyFill="1" applyBorder="1" applyAlignment="1" applyProtection="1">
      <alignment horizontal="center" vertical="center" wrapText="1"/>
      <protection locked="0"/>
    </xf>
    <xf numFmtId="0" fontId="22" fillId="4" borderId="123" xfId="1" applyFill="1" applyBorder="1" applyAlignment="1" applyProtection="1">
      <alignment horizontal="center" vertical="center" wrapText="1"/>
      <protection locked="0"/>
    </xf>
    <xf numFmtId="0" fontId="9" fillId="4" borderId="266" xfId="0" applyFont="1" applyFill="1" applyBorder="1" applyAlignment="1">
      <alignment horizontal="center" wrapText="1"/>
    </xf>
    <xf numFmtId="0" fontId="9" fillId="4" borderId="77" xfId="0" applyFont="1" applyFill="1" applyBorder="1" applyAlignment="1">
      <alignment horizontal="center" wrapText="1"/>
    </xf>
    <xf numFmtId="0" fontId="9" fillId="4" borderId="267" xfId="0" applyFont="1" applyFill="1" applyBorder="1" applyAlignment="1">
      <alignment horizontal="center" wrapText="1"/>
    </xf>
    <xf numFmtId="0" fontId="27" fillId="4" borderId="47" xfId="0" applyFont="1" applyFill="1" applyBorder="1" applyAlignment="1">
      <alignment horizontal="center" textRotation="90" wrapText="1"/>
    </xf>
    <xf numFmtId="0" fontId="27" fillId="4" borderId="77" xfId="0" applyFont="1" applyFill="1" applyBorder="1" applyAlignment="1">
      <alignment horizontal="center" textRotation="90" wrapText="1"/>
    </xf>
    <xf numFmtId="0" fontId="9" fillId="4" borderId="47" xfId="0" applyFont="1" applyFill="1" applyBorder="1" applyAlignment="1">
      <alignment horizontal="center" wrapText="1"/>
    </xf>
    <xf numFmtId="0" fontId="9" fillId="4" borderId="48" xfId="0" applyFont="1" applyFill="1" applyBorder="1" applyAlignment="1">
      <alignment horizontal="center" wrapText="1"/>
    </xf>
    <xf numFmtId="0" fontId="9" fillId="4" borderId="49" xfId="0" applyFont="1" applyFill="1" applyBorder="1" applyAlignment="1">
      <alignment horizontal="center" wrapText="1"/>
    </xf>
    <xf numFmtId="0" fontId="23" fillId="4" borderId="199" xfId="1" applyFont="1" applyFill="1" applyBorder="1" applyAlignment="1" applyProtection="1">
      <alignment horizontal="center"/>
      <protection locked="0"/>
    </xf>
    <xf numFmtId="0" fontId="23" fillId="4" borderId="51" xfId="1" applyFont="1" applyFill="1" applyBorder="1" applyAlignment="1" applyProtection="1">
      <alignment horizontal="center"/>
      <protection locked="0"/>
    </xf>
    <xf numFmtId="0" fontId="25" fillId="4" borderId="269" xfId="1" applyFont="1" applyFill="1" applyBorder="1" applyAlignment="1" applyProtection="1">
      <alignment horizontal="center" vertical="center"/>
      <protection locked="0"/>
    </xf>
    <xf numFmtId="0" fontId="25" fillId="4" borderId="123" xfId="1" applyFont="1" applyFill="1" applyBorder="1" applyAlignment="1" applyProtection="1">
      <alignment horizontal="center" vertical="center"/>
      <protection locked="0"/>
    </xf>
    <xf numFmtId="0" fontId="18" fillId="0" borderId="107" xfId="1" applyFont="1" applyBorder="1" applyAlignment="1" applyProtection="1">
      <alignment horizontal="center" vertical="center"/>
      <protection locked="0"/>
    </xf>
    <xf numFmtId="0" fontId="18" fillId="0" borderId="209" xfId="1" applyFont="1" applyBorder="1" applyAlignment="1" applyProtection="1">
      <alignment horizontal="center" vertical="center"/>
      <protection locked="0"/>
    </xf>
    <xf numFmtId="0" fontId="18" fillId="0" borderId="79" xfId="1" applyFont="1" applyBorder="1" applyAlignment="1" applyProtection="1">
      <alignment horizontal="center" vertical="center"/>
      <protection locked="0"/>
    </xf>
    <xf numFmtId="0" fontId="18" fillId="0" borderId="83" xfId="1" applyFont="1" applyBorder="1" applyAlignment="1" applyProtection="1">
      <alignment horizontal="center" vertical="center"/>
      <protection locked="0"/>
    </xf>
    <xf numFmtId="0" fontId="22" fillId="0" borderId="94" xfId="1" applyBorder="1" applyAlignment="1">
      <alignment horizontal="center" vertical="center"/>
    </xf>
    <xf numFmtId="0" fontId="22" fillId="0" borderId="272" xfId="1" applyBorder="1" applyAlignment="1">
      <alignment horizontal="center" vertical="center"/>
    </xf>
    <xf numFmtId="0" fontId="23" fillId="4" borderId="161" xfId="1" applyFont="1" applyFill="1" applyBorder="1" applyAlignment="1">
      <alignment horizontal="center" vertical="center" wrapText="1"/>
    </xf>
    <xf numFmtId="0" fontId="23" fillId="4" borderId="162" xfId="1" applyFont="1" applyFill="1" applyBorder="1" applyAlignment="1">
      <alignment horizontal="center" vertical="center" wrapText="1"/>
    </xf>
    <xf numFmtId="0" fontId="23" fillId="4" borderId="271" xfId="1" applyFont="1" applyFill="1" applyBorder="1" applyAlignment="1">
      <alignment horizontal="center" vertical="center" wrapText="1"/>
    </xf>
    <xf numFmtId="0" fontId="24" fillId="4" borderId="1" xfId="1" applyFont="1" applyFill="1" applyBorder="1" applyAlignment="1">
      <alignment horizontal="center" wrapText="1"/>
    </xf>
    <xf numFmtId="0" fontId="24" fillId="4" borderId="1" xfId="1" applyFont="1" applyFill="1" applyBorder="1" applyAlignment="1">
      <alignment horizontal="center"/>
    </xf>
    <xf numFmtId="0" fontId="22" fillId="4" borderId="102" xfId="1" applyFill="1" applyBorder="1" applyAlignment="1" applyProtection="1">
      <alignment horizontal="center" vertical="center" wrapText="1"/>
      <protection locked="0"/>
    </xf>
    <xf numFmtId="0" fontId="22" fillId="4" borderId="103" xfId="1" applyFill="1" applyBorder="1" applyAlignment="1" applyProtection="1">
      <alignment horizontal="center" vertical="center" wrapText="1"/>
      <protection locked="0"/>
    </xf>
    <xf numFmtId="0" fontId="22" fillId="4" borderId="145" xfId="1" applyFill="1" applyBorder="1" applyAlignment="1" applyProtection="1">
      <alignment horizontal="center" vertical="center" wrapText="1"/>
      <protection locked="0"/>
    </xf>
    <xf numFmtId="0" fontId="25" fillId="4" borderId="102" xfId="1" applyFont="1" applyFill="1" applyBorder="1" applyAlignment="1" applyProtection="1">
      <alignment horizontal="center" vertical="center"/>
      <protection locked="0"/>
    </xf>
    <xf numFmtId="0" fontId="25" fillId="4" borderId="145" xfId="1" applyFont="1" applyFill="1" applyBorder="1" applyAlignment="1" applyProtection="1">
      <alignment horizontal="center" vertical="center"/>
      <protection locked="0"/>
    </xf>
    <xf numFmtId="0" fontId="18" fillId="0" borderId="2" xfId="1" applyFont="1" applyBorder="1" applyAlignment="1" applyProtection="1">
      <alignment horizontal="center" vertical="center"/>
      <protection locked="0"/>
    </xf>
    <xf numFmtId="0" fontId="18" fillId="0" borderId="219" xfId="1" applyFont="1" applyBorder="1" applyAlignment="1" applyProtection="1">
      <alignment horizontal="center" vertical="center"/>
      <protection locked="0"/>
    </xf>
    <xf numFmtId="0" fontId="18" fillId="0" borderId="345" xfId="0" applyFont="1" applyBorder="1" applyAlignment="1" applyProtection="1">
      <alignment horizontal="center"/>
      <protection locked="0"/>
    </xf>
    <xf numFmtId="0" fontId="18" fillId="0" borderId="346" xfId="0" applyFont="1" applyBorder="1" applyAlignment="1" applyProtection="1">
      <alignment horizontal="center"/>
      <protection locked="0"/>
    </xf>
    <xf numFmtId="0" fontId="18" fillId="0" borderId="347" xfId="0" applyFont="1" applyBorder="1" applyAlignment="1" applyProtection="1">
      <alignment horizontal="center"/>
      <protection locked="0"/>
    </xf>
    <xf numFmtId="0" fontId="18" fillId="0" borderId="59" xfId="0" applyFont="1" applyBorder="1" applyAlignment="1" applyProtection="1">
      <alignment horizontal="center"/>
      <protection locked="0"/>
    </xf>
    <xf numFmtId="0" fontId="18" fillId="0" borderId="60" xfId="0" applyFont="1" applyBorder="1" applyAlignment="1" applyProtection="1">
      <alignment horizontal="center"/>
      <protection locked="0"/>
    </xf>
    <xf numFmtId="0" fontId="18" fillId="0" borderId="62" xfId="0" applyFont="1" applyBorder="1" applyAlignment="1" applyProtection="1">
      <alignment horizontal="center"/>
      <protection locked="0"/>
    </xf>
    <xf numFmtId="0" fontId="20" fillId="0" borderId="45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0" fontId="18" fillId="0" borderId="199" xfId="0" applyFont="1" applyBorder="1" applyAlignment="1" applyProtection="1">
      <alignment horizontal="center"/>
      <protection locked="0"/>
    </xf>
    <xf numFmtId="0" fontId="18" fillId="0" borderId="107" xfId="0" applyFont="1" applyBorder="1" applyAlignment="1" applyProtection="1">
      <alignment horizontal="center"/>
      <protection locked="0"/>
    </xf>
    <xf numFmtId="0" fontId="18" fillId="0" borderId="108" xfId="0" applyFont="1" applyBorder="1" applyAlignment="1" applyProtection="1">
      <alignment horizontal="center"/>
      <protection locked="0"/>
    </xf>
    <xf numFmtId="0" fontId="18" fillId="4" borderId="207" xfId="0" applyFont="1" applyFill="1" applyBorder="1" applyAlignment="1">
      <alignment horizontal="left" vertical="center"/>
    </xf>
    <xf numFmtId="0" fontId="18" fillId="4" borderId="205" xfId="0" applyFont="1" applyFill="1" applyBorder="1" applyAlignment="1">
      <alignment horizontal="left" vertical="center"/>
    </xf>
    <xf numFmtId="0" fontId="18" fillId="4" borderId="208" xfId="0" applyFont="1" applyFill="1" applyBorder="1" applyAlignment="1">
      <alignment horizontal="left" vertical="center"/>
    </xf>
    <xf numFmtId="0" fontId="18" fillId="4" borderId="67" xfId="0" applyFont="1" applyFill="1" applyBorder="1" applyAlignment="1">
      <alignment horizontal="left" vertical="center"/>
    </xf>
    <xf numFmtId="0" fontId="18" fillId="4" borderId="36" xfId="0" applyFont="1" applyFill="1" applyBorder="1" applyAlignment="1">
      <alignment horizontal="left" vertical="center"/>
    </xf>
    <xf numFmtId="0" fontId="18" fillId="4" borderId="37" xfId="0" applyFont="1" applyFill="1" applyBorder="1" applyAlignment="1">
      <alignment horizontal="left" vertical="center"/>
    </xf>
    <xf numFmtId="0" fontId="23" fillId="4" borderId="38" xfId="1" applyFont="1" applyFill="1" applyBorder="1" applyAlignment="1">
      <alignment horizontal="center" vertical="center" wrapText="1"/>
    </xf>
    <xf numFmtId="0" fontId="23" fillId="4" borderId="2" xfId="1" applyFont="1" applyFill="1" applyBorder="1" applyAlignment="1">
      <alignment horizontal="center" vertical="center" wrapText="1"/>
    </xf>
    <xf numFmtId="0" fontId="23" fillId="4" borderId="246" xfId="1" applyFont="1" applyFill="1" applyBorder="1" applyAlignment="1" applyProtection="1">
      <alignment horizontal="center"/>
      <protection locked="0"/>
    </xf>
    <xf numFmtId="0" fontId="23" fillId="4" borderId="122" xfId="1" applyFont="1" applyFill="1" applyBorder="1" applyAlignment="1" applyProtection="1">
      <alignment horizontal="center"/>
      <protection locked="0"/>
    </xf>
    <xf numFmtId="0" fontId="23" fillId="4" borderId="124" xfId="1" applyFont="1" applyFill="1" applyBorder="1" applyAlignment="1">
      <alignment horizontal="center" vertical="center" wrapText="1"/>
    </xf>
    <xf numFmtId="0" fontId="23" fillId="4" borderId="79" xfId="1" applyFont="1" applyFill="1" applyBorder="1" applyAlignment="1">
      <alignment horizontal="center" vertical="center" wrapText="1"/>
    </xf>
    <xf numFmtId="0" fontId="23" fillId="4" borderId="80" xfId="1" applyFont="1" applyFill="1" applyBorder="1" applyAlignment="1">
      <alignment horizontal="center" vertical="center" wrapText="1"/>
    </xf>
    <xf numFmtId="0" fontId="22" fillId="0" borderId="182" xfId="1" applyBorder="1" applyAlignment="1">
      <alignment horizontal="center" vertical="center"/>
    </xf>
    <xf numFmtId="0" fontId="23" fillId="4" borderId="31" xfId="1" applyFont="1" applyFill="1" applyBorder="1" applyAlignment="1">
      <alignment horizontal="center" vertical="center" wrapText="1"/>
    </xf>
    <xf numFmtId="0" fontId="23" fillId="4" borderId="0" xfId="1" applyFont="1" applyFill="1" applyAlignment="1">
      <alignment horizontal="center" vertical="center" wrapText="1"/>
    </xf>
    <xf numFmtId="0" fontId="23" fillId="4" borderId="58" xfId="1" applyFont="1" applyFill="1" applyBorder="1" applyAlignment="1">
      <alignment horizontal="center" vertical="center" wrapText="1"/>
    </xf>
    <xf numFmtId="0" fontId="9" fillId="0" borderId="273" xfId="0" quotePrefix="1" applyFont="1" applyBorder="1" applyAlignment="1">
      <alignment horizontal="left" vertical="center"/>
    </xf>
    <xf numFmtId="0" fontId="9" fillId="0" borderId="54" xfId="0" quotePrefix="1" applyFont="1" applyBorder="1" applyAlignment="1">
      <alignment horizontal="left" vertical="center"/>
    </xf>
    <xf numFmtId="0" fontId="9" fillId="0" borderId="121" xfId="0" applyFont="1" applyBorder="1" applyAlignment="1">
      <alignment horizontal="left" vertical="center"/>
    </xf>
    <xf numFmtId="0" fontId="9" fillId="0" borderId="121" xfId="0" applyFont="1" applyBorder="1" applyAlignment="1">
      <alignment horizontal="left" vertical="center" wrapText="1"/>
    </xf>
    <xf numFmtId="0" fontId="9" fillId="0" borderId="196" xfId="0" applyFont="1" applyBorder="1" applyAlignment="1">
      <alignment horizontal="left" vertical="center"/>
    </xf>
    <xf numFmtId="0" fontId="39" fillId="0" borderId="107" xfId="0" applyFont="1" applyBorder="1" applyAlignment="1" applyProtection="1">
      <alignment horizontal="left" vertical="center"/>
      <protection locked="0"/>
    </xf>
    <xf numFmtId="0" fontId="39" fillId="0" borderId="209" xfId="0" applyFont="1" applyBorder="1" applyAlignment="1" applyProtection="1">
      <alignment horizontal="left" vertical="center"/>
      <protection locked="0"/>
    </xf>
    <xf numFmtId="0" fontId="39" fillId="0" borderId="0" xfId="0" applyFont="1" applyAlignment="1" applyProtection="1">
      <alignment horizontal="left" vertical="center"/>
      <protection locked="0"/>
    </xf>
    <xf numFmtId="0" fontId="39" fillId="0" borderId="214" xfId="0" applyFont="1" applyBorder="1" applyAlignment="1" applyProtection="1">
      <alignment horizontal="left" vertical="center"/>
      <protection locked="0"/>
    </xf>
    <xf numFmtId="0" fontId="39" fillId="0" borderId="60" xfId="0" applyFont="1" applyBorder="1" applyAlignment="1" applyProtection="1">
      <alignment horizontal="left" vertical="center"/>
      <protection locked="0"/>
    </xf>
    <xf numFmtId="0" fontId="39" fillId="0" borderId="64" xfId="0" applyFont="1" applyBorder="1" applyAlignment="1" applyProtection="1">
      <alignment horizontal="left" vertical="center"/>
      <protection locked="0"/>
    </xf>
    <xf numFmtId="49" fontId="9" fillId="0" borderId="274" xfId="0" quotePrefix="1" applyNumberFormat="1" applyFont="1" applyBorder="1" applyAlignment="1">
      <alignment horizontal="left" vertical="center"/>
    </xf>
    <xf numFmtId="49" fontId="9" fillId="0" borderId="128" xfId="0" quotePrefix="1" applyNumberFormat="1" applyFont="1" applyBorder="1" applyAlignment="1">
      <alignment horizontal="left" vertical="center"/>
    </xf>
    <xf numFmtId="49" fontId="9" fillId="0" borderId="275" xfId="0" applyNumberFormat="1" applyFont="1" applyBorder="1" applyAlignment="1">
      <alignment horizontal="left" vertical="center"/>
    </xf>
    <xf numFmtId="0" fontId="9" fillId="0" borderId="129" xfId="0" applyFont="1" applyBorder="1" applyAlignment="1">
      <alignment horizontal="left" vertical="center"/>
    </xf>
    <xf numFmtId="0" fontId="9" fillId="0" borderId="131" xfId="0" applyFont="1" applyBorder="1" applyAlignment="1">
      <alignment horizontal="left" vertical="center"/>
    </xf>
    <xf numFmtId="0" fontId="28" fillId="0" borderId="3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9" fillId="0" borderId="5" xfId="0" applyFont="1" applyBorder="1" applyAlignment="1">
      <alignment horizontal="left"/>
    </xf>
    <xf numFmtId="0" fontId="9" fillId="0" borderId="266" xfId="0" quotePrefix="1" applyFont="1" applyBorder="1" applyAlignment="1">
      <alignment horizontal="left" vertical="center"/>
    </xf>
    <xf numFmtId="0" fontId="9" fillId="0" borderId="77" xfId="0" quotePrefix="1" applyFont="1" applyBorder="1" applyAlignment="1">
      <alignment horizontal="left" vertical="center"/>
    </xf>
    <xf numFmtId="0" fontId="9" fillId="0" borderId="267" xfId="0" applyFont="1" applyBorder="1" applyAlignment="1">
      <alignment horizontal="left" vertical="center"/>
    </xf>
    <xf numFmtId="0" fontId="9" fillId="0" borderId="267" xfId="0" applyFont="1" applyBorder="1" applyAlignment="1">
      <alignment horizontal="left" vertical="center" wrapText="1"/>
    </xf>
    <xf numFmtId="0" fontId="9" fillId="0" borderId="268" xfId="0" applyFont="1" applyBorder="1" applyAlignment="1">
      <alignment horizontal="left" vertical="center"/>
    </xf>
    <xf numFmtId="0" fontId="0" fillId="0" borderId="4" xfId="0" applyBorder="1" applyAlignment="1" applyProtection="1">
      <alignment horizontal="center"/>
      <protection locked="0"/>
    </xf>
    <xf numFmtId="0" fontId="9" fillId="0" borderId="196" xfId="0" applyFont="1" applyBorder="1" applyAlignment="1">
      <alignment horizontal="left" vertical="center" wrapText="1"/>
    </xf>
    <xf numFmtId="0" fontId="9" fillId="0" borderId="65" xfId="0" applyFont="1" applyBorder="1" applyAlignment="1">
      <alignment horizontal="left"/>
    </xf>
    <xf numFmtId="0" fontId="9" fillId="0" borderId="36" xfId="0" applyFont="1" applyBorder="1" applyAlignment="1">
      <alignment horizontal="left"/>
    </xf>
    <xf numFmtId="0" fontId="9" fillId="0" borderId="68" xfId="0" applyFont="1" applyBorder="1" applyAlignment="1">
      <alignment horizontal="left"/>
    </xf>
    <xf numFmtId="0" fontId="9" fillId="4" borderId="229" xfId="0" applyFont="1" applyFill="1" applyBorder="1" applyAlignment="1">
      <alignment horizontal="left"/>
    </xf>
    <xf numFmtId="49" fontId="9" fillId="0" borderId="224" xfId="0" applyNumberFormat="1" applyFont="1" applyBorder="1" applyAlignment="1">
      <alignment horizontal="left"/>
    </xf>
    <xf numFmtId="49" fontId="9" fillId="0" borderId="222" xfId="0" applyNumberFormat="1" applyFont="1" applyBorder="1" applyAlignment="1">
      <alignment horizontal="left"/>
    </xf>
    <xf numFmtId="49" fontId="9" fillId="0" borderId="225" xfId="0" applyNumberFormat="1" applyFont="1" applyBorder="1" applyAlignment="1">
      <alignment horizontal="left"/>
    </xf>
    <xf numFmtId="0" fontId="27" fillId="4" borderId="24" xfId="0" applyFont="1" applyFill="1" applyBorder="1" applyAlignment="1">
      <alignment horizontal="center" wrapText="1"/>
    </xf>
    <xf numFmtId="0" fontId="27" fillId="4" borderId="46" xfId="0" applyFont="1" applyFill="1" applyBorder="1" applyAlignment="1">
      <alignment horizontal="center" wrapText="1"/>
    </xf>
    <xf numFmtId="0" fontId="27" fillId="4" borderId="149" xfId="0" applyFont="1" applyFill="1" applyBorder="1" applyAlignment="1">
      <alignment horizontal="center" wrapText="1"/>
    </xf>
    <xf numFmtId="0" fontId="27" fillId="4" borderId="325" xfId="0" applyFont="1" applyFill="1" applyBorder="1" applyAlignment="1">
      <alignment horizontal="center" wrapText="1"/>
    </xf>
    <xf numFmtId="0" fontId="27" fillId="4" borderId="60" xfId="0" applyFont="1" applyFill="1" applyBorder="1" applyAlignment="1">
      <alignment horizontal="center" wrapText="1"/>
    </xf>
    <xf numFmtId="0" fontId="27" fillId="4" borderId="61" xfId="0" applyFont="1" applyFill="1" applyBorder="1" applyAlignment="1">
      <alignment horizontal="center" wrapText="1"/>
    </xf>
    <xf numFmtId="0" fontId="9" fillId="6" borderId="150" xfId="0" applyFont="1" applyFill="1" applyBorder="1" applyAlignment="1">
      <alignment horizontal="left" vertical="center"/>
    </xf>
    <xf numFmtId="0" fontId="9" fillId="6" borderId="46" xfId="0" applyFont="1" applyFill="1" applyBorder="1" applyAlignment="1">
      <alignment horizontal="left" vertical="center"/>
    </xf>
    <xf numFmtId="0" fontId="9" fillId="6" borderId="167" xfId="0" applyFont="1" applyFill="1" applyBorder="1" applyAlignment="1">
      <alignment horizontal="left" vertical="center"/>
    </xf>
    <xf numFmtId="0" fontId="9" fillId="6" borderId="59" xfId="0" applyFont="1" applyFill="1" applyBorder="1" applyAlignment="1">
      <alignment horizontal="left" vertical="center"/>
    </xf>
    <xf numFmtId="0" fontId="9" fillId="6" borderId="60" xfId="0" applyFont="1" applyFill="1" applyBorder="1" applyAlignment="1">
      <alignment horizontal="left" vertical="center"/>
    </xf>
    <xf numFmtId="0" fontId="9" fillId="6" borderId="64" xfId="0" applyFont="1" applyFill="1" applyBorder="1" applyAlignment="1">
      <alignment horizontal="left" vertical="center"/>
    </xf>
    <xf numFmtId="0" fontId="9" fillId="0" borderId="150" xfId="0" applyFont="1" applyBorder="1" applyAlignment="1">
      <alignment horizontal="left" vertical="center" wrapText="1"/>
    </xf>
    <xf numFmtId="0" fontId="9" fillId="0" borderId="46" xfId="0" applyFont="1" applyBorder="1" applyAlignment="1">
      <alignment horizontal="left" vertical="center" wrapText="1"/>
    </xf>
    <xf numFmtId="0" fontId="9" fillId="0" borderId="167" xfId="0" applyFont="1" applyBorder="1" applyAlignment="1">
      <alignment horizontal="left" vertical="center" wrapText="1"/>
    </xf>
    <xf numFmtId="0" fontId="9" fillId="0" borderId="59" xfId="0" applyFont="1" applyBorder="1" applyAlignment="1">
      <alignment horizontal="left" vertical="center" wrapText="1"/>
    </xf>
    <xf numFmtId="0" fontId="9" fillId="0" borderId="224" xfId="0" applyFont="1" applyBorder="1" applyAlignment="1">
      <alignment horizontal="left"/>
    </xf>
    <xf numFmtId="0" fontId="9" fillId="0" borderId="222" xfId="0" applyFont="1" applyBorder="1" applyAlignment="1">
      <alignment horizontal="left"/>
    </xf>
    <xf numFmtId="0" fontId="9" fillId="0" borderId="225" xfId="0" applyFont="1" applyBorder="1" applyAlignment="1">
      <alignment horizontal="left"/>
    </xf>
    <xf numFmtId="0" fontId="9" fillId="12" borderId="242" xfId="0" applyFont="1" applyFill="1" applyBorder="1" applyAlignment="1">
      <alignment horizontal="left"/>
    </xf>
    <xf numFmtId="0" fontId="9" fillId="12" borderId="202" xfId="0" applyFont="1" applyFill="1" applyBorder="1" applyAlignment="1">
      <alignment horizontal="left"/>
    </xf>
    <xf numFmtId="0" fontId="9" fillId="12" borderId="243" xfId="0" applyFont="1" applyFill="1" applyBorder="1" applyAlignment="1">
      <alignment horizontal="left"/>
    </xf>
    <xf numFmtId="0" fontId="9" fillId="4" borderId="244" xfId="0" applyFont="1" applyFill="1" applyBorder="1" applyAlignment="1">
      <alignment horizontal="left" vertical="center"/>
    </xf>
    <xf numFmtId="0" fontId="9" fillId="4" borderId="245" xfId="0" applyFont="1" applyFill="1" applyBorder="1" applyAlignment="1">
      <alignment horizontal="left" vertical="center"/>
    </xf>
    <xf numFmtId="0" fontId="9" fillId="4" borderId="122" xfId="0" applyFont="1" applyFill="1" applyBorder="1" applyAlignment="1">
      <alignment horizontal="left" vertical="center"/>
    </xf>
    <xf numFmtId="0" fontId="9" fillId="0" borderId="246" xfId="0" applyFont="1" applyBorder="1" applyAlignment="1">
      <alignment horizontal="left" vertical="center"/>
    </xf>
    <xf numFmtId="0" fontId="9" fillId="0" borderId="245" xfId="0" applyFont="1" applyBorder="1" applyAlignment="1">
      <alignment horizontal="left" vertical="center"/>
    </xf>
    <xf numFmtId="0" fontId="9" fillId="0" borderId="247" xfId="0" applyFont="1" applyBorder="1" applyAlignment="1">
      <alignment horizontal="left" vertical="center"/>
    </xf>
    <xf numFmtId="0" fontId="9" fillId="0" borderId="70" xfId="0" applyFont="1" applyBorder="1" applyAlignment="1">
      <alignment horizontal="left"/>
    </xf>
    <xf numFmtId="0" fontId="9" fillId="0" borderId="71" xfId="0" applyFont="1" applyBorder="1" applyAlignment="1">
      <alignment horizontal="left"/>
    </xf>
    <xf numFmtId="0" fontId="9" fillId="0" borderId="75" xfId="0" applyFont="1" applyBorder="1" applyAlignment="1">
      <alignment horizontal="left"/>
    </xf>
    <xf numFmtId="0" fontId="9" fillId="12" borderId="236" xfId="0" applyFont="1" applyFill="1" applyBorder="1" applyAlignment="1">
      <alignment horizontal="left"/>
    </xf>
    <xf numFmtId="0" fontId="9" fillId="12" borderId="187" xfId="0" applyFont="1" applyFill="1" applyBorder="1" applyAlignment="1">
      <alignment horizontal="left"/>
    </xf>
    <xf numFmtId="0" fontId="9" fillId="12" borderId="237" xfId="0" applyFont="1" applyFill="1" applyBorder="1" applyAlignment="1">
      <alignment horizontal="left"/>
    </xf>
    <xf numFmtId="0" fontId="9" fillId="0" borderId="239" xfId="0" applyFont="1" applyBorder="1" applyAlignment="1">
      <alignment horizontal="left"/>
    </xf>
    <xf numFmtId="0" fontId="9" fillId="0" borderId="234" xfId="0" applyFont="1" applyBorder="1" applyAlignment="1">
      <alignment horizontal="left"/>
    </xf>
    <xf numFmtId="0" fontId="9" fillId="0" borderId="240" xfId="0" applyFont="1" applyBorder="1" applyAlignment="1">
      <alignment horizontal="left"/>
    </xf>
    <xf numFmtId="0" fontId="9" fillId="12" borderId="256" xfId="0" applyFont="1" applyFill="1" applyBorder="1" applyAlignment="1">
      <alignment horizontal="left"/>
    </xf>
    <xf numFmtId="0" fontId="9" fillId="12" borderId="254" xfId="0" applyFont="1" applyFill="1" applyBorder="1" applyAlignment="1">
      <alignment horizontal="left"/>
    </xf>
    <xf numFmtId="0" fontId="9" fillId="12" borderId="257" xfId="0" applyFont="1" applyFill="1" applyBorder="1" applyAlignment="1">
      <alignment horizontal="left"/>
    </xf>
    <xf numFmtId="0" fontId="9" fillId="4" borderId="248" xfId="0" applyFont="1" applyFill="1" applyBorder="1" applyAlignment="1">
      <alignment horizontal="left"/>
    </xf>
    <xf numFmtId="0" fontId="9" fillId="4" borderId="249" xfId="0" applyFont="1" applyFill="1" applyBorder="1" applyAlignment="1">
      <alignment horizontal="left"/>
    </xf>
    <xf numFmtId="0" fontId="9" fillId="4" borderId="250" xfId="0" applyFont="1" applyFill="1" applyBorder="1" applyAlignment="1">
      <alignment horizontal="left"/>
    </xf>
    <xf numFmtId="49" fontId="9" fillId="0" borderId="251" xfId="0" applyNumberFormat="1" applyFont="1" applyBorder="1" applyAlignment="1">
      <alignment horizontal="left"/>
    </xf>
    <xf numFmtId="49" fontId="9" fillId="0" borderId="249" xfId="0" applyNumberFormat="1" applyFont="1" applyBorder="1" applyAlignment="1">
      <alignment horizontal="left"/>
    </xf>
    <xf numFmtId="49" fontId="9" fillId="0" borderId="252" xfId="0" applyNumberFormat="1" applyFont="1" applyBorder="1" applyAlignment="1">
      <alignment horizontal="left"/>
    </xf>
    <xf numFmtId="0" fontId="9" fillId="12" borderId="211" xfId="0" applyFont="1" applyFill="1" applyBorder="1" applyAlignment="1">
      <alignment horizontal="left"/>
    </xf>
    <xf numFmtId="0" fontId="9" fillId="12" borderId="212" xfId="0" applyFont="1" applyFill="1" applyBorder="1" applyAlignment="1">
      <alignment horizontal="left"/>
    </xf>
    <xf numFmtId="0" fontId="9" fillId="12" borderId="229" xfId="0" applyFont="1" applyFill="1" applyBorder="1" applyAlignment="1">
      <alignment horizontal="left"/>
    </xf>
    <xf numFmtId="0" fontId="9" fillId="0" borderId="251" xfId="0" applyFont="1" applyBorder="1" applyAlignment="1">
      <alignment horizontal="left"/>
    </xf>
    <xf numFmtId="0" fontId="9" fillId="0" borderId="249" xfId="0" applyFont="1" applyBorder="1" applyAlignment="1">
      <alignment horizontal="left"/>
    </xf>
    <xf numFmtId="0" fontId="9" fillId="0" borderId="252" xfId="0" applyFont="1" applyBorder="1" applyAlignment="1">
      <alignment horizontal="left"/>
    </xf>
    <xf numFmtId="0" fontId="9" fillId="6" borderId="3" xfId="0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9" fillId="6" borderId="5" xfId="0" applyFont="1" applyFill="1" applyBorder="1" applyAlignment="1">
      <alignment horizontal="center"/>
    </xf>
    <xf numFmtId="0" fontId="9" fillId="4" borderId="326" xfId="0" applyFont="1" applyFill="1" applyBorder="1" applyAlignment="1">
      <alignment horizontal="center"/>
    </xf>
    <xf numFmtId="0" fontId="9" fillId="4" borderId="298" xfId="0" applyFont="1" applyFill="1" applyBorder="1" applyAlignment="1">
      <alignment horizontal="center"/>
    </xf>
    <xf numFmtId="0" fontId="9" fillId="4" borderId="299" xfId="0" applyFont="1" applyFill="1" applyBorder="1" applyAlignment="1">
      <alignment horizontal="center"/>
    </xf>
    <xf numFmtId="0" fontId="9" fillId="6" borderId="294" xfId="0" applyFont="1" applyFill="1" applyBorder="1" applyAlignment="1">
      <alignment horizontal="center"/>
    </xf>
    <xf numFmtId="0" fontId="9" fillId="6" borderId="295" xfId="0" applyFont="1" applyFill="1" applyBorder="1" applyAlignment="1">
      <alignment horizontal="center"/>
    </xf>
    <xf numFmtId="0" fontId="9" fillId="6" borderId="296" xfId="0" applyFont="1" applyFill="1" applyBorder="1" applyAlignment="1">
      <alignment horizontal="center"/>
    </xf>
    <xf numFmtId="0" fontId="9" fillId="6" borderId="216" xfId="0" applyFont="1" applyFill="1" applyBorder="1" applyAlignment="1">
      <alignment horizontal="left"/>
    </xf>
    <xf numFmtId="0" fontId="9" fillId="6" borderId="217" xfId="0" applyFont="1" applyFill="1" applyBorder="1" applyAlignment="1">
      <alignment horizontal="left"/>
    </xf>
    <xf numFmtId="0" fontId="9" fillId="6" borderId="262" xfId="0" applyFont="1" applyFill="1" applyBorder="1" applyAlignment="1">
      <alignment horizontal="left"/>
    </xf>
    <xf numFmtId="0" fontId="9" fillId="4" borderId="263" xfId="0" applyFont="1" applyFill="1" applyBorder="1" applyAlignment="1">
      <alignment horizontal="left"/>
    </xf>
    <xf numFmtId="0" fontId="9" fillId="4" borderId="98" xfId="0" applyFont="1" applyFill="1" applyBorder="1" applyAlignment="1">
      <alignment horizontal="left"/>
    </xf>
    <xf numFmtId="0" fontId="9" fillId="4" borderId="264" xfId="0" applyFont="1" applyFill="1" applyBorder="1" applyAlignment="1">
      <alignment horizontal="left"/>
    </xf>
    <xf numFmtId="0" fontId="9" fillId="0" borderId="265" xfId="0" applyFont="1" applyBorder="1" applyAlignment="1">
      <alignment horizontal="left"/>
    </xf>
    <xf numFmtId="0" fontId="9" fillId="0" borderId="98" xfId="0" applyFont="1" applyBorder="1" applyAlignment="1">
      <alignment horizontal="left"/>
    </xf>
    <xf numFmtId="0" fontId="9" fillId="0" borderId="99" xfId="0" applyFont="1" applyBorder="1" applyAlignment="1">
      <alignment horizontal="left"/>
    </xf>
    <xf numFmtId="0" fontId="12" fillId="4" borderId="167" xfId="0" applyFont="1" applyFill="1" applyBorder="1" applyAlignment="1">
      <alignment horizontal="center" textRotation="90" wrapText="1"/>
    </xf>
    <xf numFmtId="0" fontId="12" fillId="4" borderId="219" xfId="0" applyFont="1" applyFill="1" applyBorder="1" applyAlignment="1">
      <alignment horizontal="center" textRotation="90" wrapText="1"/>
    </xf>
    <xf numFmtId="0" fontId="12" fillId="0" borderId="26" xfId="0" applyFont="1" applyBorder="1" applyAlignment="1">
      <alignment horizontal="center" vertical="center" wrapText="1"/>
    </xf>
    <xf numFmtId="0" fontId="12" fillId="0" borderId="169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169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5" fillId="4" borderId="146" xfId="0" applyFont="1" applyFill="1" applyBorder="1" applyAlignment="1">
      <alignment horizontal="center" vertical="center" textRotation="90" wrapText="1"/>
    </xf>
    <xf numFmtId="0" fontId="5" fillId="4" borderId="327" xfId="0" applyFont="1" applyFill="1" applyBorder="1" applyAlignment="1">
      <alignment horizontal="center" vertical="center" textRotation="90" wrapText="1"/>
    </xf>
    <xf numFmtId="0" fontId="5" fillId="4" borderId="152" xfId="0" applyFont="1" applyFill="1" applyBorder="1" applyAlignment="1">
      <alignment horizontal="center" vertical="center" textRotation="90" wrapText="1"/>
    </xf>
    <xf numFmtId="0" fontId="5" fillId="4" borderId="147" xfId="0" applyFont="1" applyFill="1" applyBorder="1" applyAlignment="1">
      <alignment horizontal="center" textRotation="90" wrapText="1"/>
    </xf>
    <xf numFmtId="0" fontId="5" fillId="4" borderId="153" xfId="0" applyFont="1" applyFill="1" applyBorder="1" applyAlignment="1">
      <alignment horizontal="center" textRotation="90" wrapText="1"/>
    </xf>
    <xf numFmtId="0" fontId="35" fillId="4" borderId="26" xfId="0" applyFont="1" applyFill="1" applyBorder="1" applyAlignment="1">
      <alignment horizontal="center" wrapText="1"/>
    </xf>
    <xf numFmtId="0" fontId="35" fillId="4" borderId="169" xfId="0" applyFont="1" applyFill="1" applyBorder="1" applyAlignment="1">
      <alignment horizontal="center" wrapText="1"/>
    </xf>
    <xf numFmtId="0" fontId="36" fillId="4" borderId="26" xfId="0" applyFont="1" applyFill="1" applyBorder="1" applyAlignment="1">
      <alignment horizontal="center" wrapText="1"/>
    </xf>
    <xf numFmtId="0" fontId="36" fillId="4" borderId="27" xfId="0" applyFont="1" applyFill="1" applyBorder="1" applyAlignment="1">
      <alignment horizontal="center" wrapText="1"/>
    </xf>
    <xf numFmtId="0" fontId="36" fillId="4" borderId="169" xfId="0" applyFont="1" applyFill="1" applyBorder="1" applyAlignment="1">
      <alignment horizontal="center" wrapText="1"/>
    </xf>
    <xf numFmtId="0" fontId="5" fillId="4" borderId="110" xfId="0" applyFont="1" applyFill="1" applyBorder="1" applyAlignment="1">
      <alignment horizontal="center" vertical="center" textRotation="90" wrapText="1"/>
    </xf>
    <xf numFmtId="0" fontId="5" fillId="4" borderId="100" xfId="0" applyFont="1" applyFill="1" applyBorder="1" applyAlignment="1">
      <alignment horizontal="center" vertical="center" textRotation="90" wrapText="1"/>
    </xf>
    <xf numFmtId="0" fontId="9" fillId="4" borderId="26" xfId="0" applyFont="1" applyFill="1" applyBorder="1" applyAlignment="1">
      <alignment horizontal="left" vertical="center" wrapText="1"/>
    </xf>
    <xf numFmtId="0" fontId="9" fillId="4" borderId="27" xfId="0" applyFont="1" applyFill="1" applyBorder="1" applyAlignment="1">
      <alignment horizontal="left" vertical="center" wrapText="1"/>
    </xf>
    <xf numFmtId="0" fontId="9" fillId="4" borderId="30" xfId="0" applyFont="1" applyFill="1" applyBorder="1" applyAlignment="1">
      <alignment horizontal="left" vertical="center" wrapText="1"/>
    </xf>
    <xf numFmtId="0" fontId="12" fillId="0" borderId="176" xfId="0" applyFont="1" applyBorder="1" applyAlignment="1">
      <alignment horizontal="center" vertical="center" wrapText="1"/>
    </xf>
    <xf numFmtId="0" fontId="12" fillId="0" borderId="174" xfId="0" applyFont="1" applyBorder="1" applyAlignment="1">
      <alignment horizontal="center" vertical="center" wrapText="1"/>
    </xf>
    <xf numFmtId="0" fontId="9" fillId="4" borderId="176" xfId="0" applyFont="1" applyFill="1" applyBorder="1" applyAlignment="1">
      <alignment horizontal="left" vertical="center" wrapText="1"/>
    </xf>
    <xf numFmtId="0" fontId="9" fillId="4" borderId="103" xfId="0" applyFont="1" applyFill="1" applyBorder="1" applyAlignment="1">
      <alignment horizontal="left" vertical="center" wrapText="1"/>
    </xf>
    <xf numFmtId="0" fontId="9" fillId="4" borderId="104" xfId="0" applyFont="1" applyFill="1" applyBorder="1" applyAlignment="1">
      <alignment horizontal="left" vertical="center" wrapText="1"/>
    </xf>
    <xf numFmtId="0" fontId="5" fillId="8" borderId="24" xfId="0" applyFont="1" applyFill="1" applyBorder="1" applyAlignment="1">
      <alignment horizontal="center" vertical="center" wrapText="1"/>
    </xf>
    <xf numFmtId="0" fontId="5" fillId="8" borderId="46" xfId="0" applyFont="1" applyFill="1" applyBorder="1" applyAlignment="1">
      <alignment horizontal="center" vertical="center" wrapText="1"/>
    </xf>
    <xf numFmtId="0" fontId="5" fillId="8" borderId="167" xfId="0" applyFont="1" applyFill="1" applyBorder="1" applyAlignment="1">
      <alignment horizontal="center" vertical="center" wrapText="1"/>
    </xf>
    <xf numFmtId="0" fontId="9" fillId="0" borderId="140" xfId="0" applyFont="1" applyBorder="1" applyAlignment="1">
      <alignment horizontal="center" vertical="center" wrapText="1"/>
    </xf>
    <xf numFmtId="0" fontId="9" fillId="0" borderId="91" xfId="0" applyFont="1" applyBorder="1" applyAlignment="1">
      <alignment horizontal="center" vertical="center" wrapText="1"/>
    </xf>
    <xf numFmtId="0" fontId="9" fillId="0" borderId="92" xfId="0" applyFont="1" applyBorder="1" applyAlignment="1">
      <alignment horizontal="center" vertical="center" wrapText="1"/>
    </xf>
    <xf numFmtId="0" fontId="9" fillId="0" borderId="176" xfId="0" applyFont="1" applyBorder="1" applyAlignment="1">
      <alignment horizontal="center" vertical="center" wrapText="1"/>
    </xf>
    <xf numFmtId="0" fontId="9" fillId="0" borderId="103" xfId="0" applyFont="1" applyBorder="1" applyAlignment="1">
      <alignment horizontal="center" vertical="center" wrapText="1"/>
    </xf>
    <xf numFmtId="0" fontId="9" fillId="0" borderId="174" xfId="0" applyFont="1" applyBorder="1" applyAlignment="1">
      <alignment horizontal="center" vertical="center" wrapText="1"/>
    </xf>
    <xf numFmtId="0" fontId="9" fillId="0" borderId="104" xfId="0" applyFont="1" applyBorder="1" applyAlignment="1">
      <alignment horizontal="center" vertical="center" wrapText="1"/>
    </xf>
    <xf numFmtId="0" fontId="12" fillId="0" borderId="140" xfId="0" applyFont="1" applyBorder="1" applyAlignment="1">
      <alignment horizontal="center" vertical="center" wrapText="1"/>
    </xf>
    <xf numFmtId="0" fontId="12" fillId="0" borderId="141" xfId="0" applyFont="1" applyBorder="1" applyAlignment="1">
      <alignment horizontal="center" vertical="center" wrapText="1"/>
    </xf>
    <xf numFmtId="0" fontId="9" fillId="0" borderId="141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left" wrapText="1"/>
    </xf>
    <xf numFmtId="0" fontId="9" fillId="0" borderId="27" xfId="0" applyFont="1" applyBorder="1" applyAlignment="1">
      <alignment horizontal="left" wrapText="1"/>
    </xf>
    <xf numFmtId="0" fontId="9" fillId="0" borderId="169" xfId="0" applyFont="1" applyBorder="1" applyAlignment="1">
      <alignment horizontal="left" wrapText="1"/>
    </xf>
    <xf numFmtId="0" fontId="9" fillId="4" borderId="26" xfId="0" applyFont="1" applyFill="1" applyBorder="1" applyAlignment="1">
      <alignment horizontal="center"/>
    </xf>
    <xf numFmtId="0" fontId="9" fillId="4" borderId="169" xfId="0" applyFont="1" applyFill="1" applyBorder="1" applyAlignment="1">
      <alignment horizontal="center"/>
    </xf>
    <xf numFmtId="0" fontId="9" fillId="0" borderId="170" xfId="0" applyFont="1" applyBorder="1" applyAlignment="1">
      <alignment horizontal="center" vertical="center"/>
    </xf>
    <xf numFmtId="0" fontId="9" fillId="4" borderId="140" xfId="0" applyFont="1" applyFill="1" applyBorder="1" applyAlignment="1">
      <alignment horizontal="center"/>
    </xf>
    <xf numFmtId="0" fontId="9" fillId="4" borderId="141" xfId="0" applyFont="1" applyFill="1" applyBorder="1" applyAlignment="1">
      <alignment horizontal="center"/>
    </xf>
    <xf numFmtId="0" fontId="9" fillId="0" borderId="140" xfId="0" applyFont="1" applyBorder="1" applyAlignment="1">
      <alignment horizontal="center" vertical="center"/>
    </xf>
    <xf numFmtId="0" fontId="9" fillId="0" borderId="141" xfId="0" applyFont="1" applyBorder="1" applyAlignment="1">
      <alignment horizontal="center" vertical="center"/>
    </xf>
    <xf numFmtId="0" fontId="9" fillId="0" borderId="91" xfId="0" applyFont="1" applyBorder="1" applyAlignment="1">
      <alignment horizontal="center"/>
    </xf>
    <xf numFmtId="0" fontId="9" fillId="3" borderId="26" xfId="0" applyFont="1" applyFill="1" applyBorder="1" applyAlignment="1">
      <alignment horizontal="center" vertical="center"/>
    </xf>
    <xf numFmtId="0" fontId="9" fillId="3" borderId="169" xfId="0" applyFont="1" applyFill="1" applyBorder="1" applyAlignment="1">
      <alignment horizontal="center" vertical="center"/>
    </xf>
    <xf numFmtId="0" fontId="9" fillId="3" borderId="26" xfId="0" applyFont="1" applyFill="1" applyBorder="1" applyAlignment="1">
      <alignment horizontal="center"/>
    </xf>
    <xf numFmtId="0" fontId="9" fillId="3" borderId="27" xfId="0" applyFont="1" applyFill="1" applyBorder="1" applyAlignment="1">
      <alignment horizontal="center"/>
    </xf>
    <xf numFmtId="0" fontId="9" fillId="3" borderId="169" xfId="0" applyFont="1" applyFill="1" applyBorder="1" applyAlignment="1">
      <alignment horizontal="center"/>
    </xf>
    <xf numFmtId="14" fontId="9" fillId="3" borderId="170" xfId="0" applyNumberFormat="1" applyFont="1" applyFill="1" applyBorder="1" applyAlignment="1">
      <alignment horizontal="center"/>
    </xf>
    <xf numFmtId="14" fontId="9" fillId="3" borderId="26" xfId="0" applyNumberFormat="1" applyFont="1" applyFill="1" applyBorder="1" applyAlignment="1">
      <alignment horizontal="center"/>
    </xf>
    <xf numFmtId="14" fontId="9" fillId="3" borderId="27" xfId="0" applyNumberFormat="1" applyFont="1" applyFill="1" applyBorder="1" applyAlignment="1">
      <alignment horizontal="center"/>
    </xf>
    <xf numFmtId="14" fontId="9" fillId="3" borderId="30" xfId="0" applyNumberFormat="1" applyFont="1" applyFill="1" applyBorder="1" applyAlignment="1">
      <alignment horizontal="center"/>
    </xf>
    <xf numFmtId="14" fontId="9" fillId="0" borderId="172" xfId="0" applyNumberFormat="1" applyFont="1" applyBorder="1" applyAlignment="1">
      <alignment horizontal="center"/>
    </xf>
    <xf numFmtId="0" fontId="0" fillId="0" borderId="140" xfId="0" applyBorder="1" applyAlignment="1">
      <alignment horizontal="center"/>
    </xf>
    <xf numFmtId="0" fontId="0" fillId="0" borderId="91" xfId="0" applyBorder="1" applyAlignment="1">
      <alignment horizontal="center"/>
    </xf>
    <xf numFmtId="0" fontId="0" fillId="0" borderId="92" xfId="0" applyBorder="1" applyAlignment="1">
      <alignment horizontal="center"/>
    </xf>
    <xf numFmtId="14" fontId="9" fillId="0" borderId="289" xfId="0" applyNumberFormat="1" applyFont="1" applyBorder="1" applyAlignment="1">
      <alignment horizontal="center"/>
    </xf>
    <xf numFmtId="14" fontId="9" fillId="0" borderId="328" xfId="0" applyNumberFormat="1" applyFont="1" applyBorder="1" applyAlignment="1">
      <alignment horizontal="center"/>
    </xf>
    <xf numFmtId="14" fontId="9" fillId="0" borderId="329" xfId="0" applyNumberFormat="1" applyFont="1" applyBorder="1" applyAlignment="1">
      <alignment horizontal="center"/>
    </xf>
    <xf numFmtId="0" fontId="12" fillId="4" borderId="24" xfId="0" applyFont="1" applyFill="1" applyBorder="1" applyAlignment="1">
      <alignment horizontal="center" vertical="center" textRotation="90" wrapText="1"/>
    </xf>
    <xf numFmtId="0" fontId="12" fillId="4" borderId="31" xfId="0" applyFont="1" applyFill="1" applyBorder="1" applyAlignment="1">
      <alignment horizontal="center" vertical="center" textRotation="90" wrapText="1"/>
    </xf>
    <xf numFmtId="0" fontId="12" fillId="4" borderId="38" xfId="0" applyFont="1" applyFill="1" applyBorder="1" applyAlignment="1">
      <alignment horizontal="center" vertical="center" textRotation="90" wrapText="1"/>
    </xf>
    <xf numFmtId="0" fontId="15" fillId="0" borderId="176" xfId="0" applyFont="1" applyBorder="1" applyAlignment="1">
      <alignment horizontal="center"/>
    </xf>
    <xf numFmtId="0" fontId="15" fillId="0" borderId="174" xfId="0" applyFont="1" applyBorder="1" applyAlignment="1">
      <alignment horizontal="center"/>
    </xf>
    <xf numFmtId="0" fontId="9" fillId="0" borderId="175" xfId="0" applyFont="1" applyBorder="1" applyAlignment="1">
      <alignment horizontal="center" vertical="center"/>
    </xf>
    <xf numFmtId="0" fontId="9" fillId="0" borderId="176" xfId="0" applyFont="1" applyBorder="1" applyAlignment="1">
      <alignment horizontal="center" vertical="center"/>
    </xf>
    <xf numFmtId="0" fontId="9" fillId="0" borderId="174" xfId="0" applyFont="1" applyBorder="1" applyAlignment="1">
      <alignment horizontal="center" vertical="center"/>
    </xf>
    <xf numFmtId="0" fontId="9" fillId="0" borderId="176" xfId="0" applyFont="1" applyBorder="1" applyAlignment="1">
      <alignment horizontal="center"/>
    </xf>
    <xf numFmtId="0" fontId="9" fillId="0" borderId="103" xfId="0" applyFont="1" applyBorder="1" applyAlignment="1">
      <alignment horizontal="center"/>
    </xf>
    <xf numFmtId="0" fontId="9" fillId="0" borderId="174" xfId="0" applyFont="1" applyBorder="1" applyAlignment="1">
      <alignment horizontal="center"/>
    </xf>
    <xf numFmtId="14" fontId="9" fillId="0" borderId="153" xfId="0" applyNumberFormat="1" applyFont="1" applyBorder="1" applyAlignment="1">
      <alignment horizontal="center"/>
    </xf>
    <xf numFmtId="14" fontId="9" fillId="0" borderId="159" xfId="0" applyNumberFormat="1" applyFont="1" applyBorder="1" applyAlignment="1">
      <alignment horizontal="center"/>
    </xf>
    <xf numFmtId="0" fontId="15" fillId="0" borderId="140" xfId="0" applyFont="1" applyBorder="1" applyAlignment="1">
      <alignment horizontal="center"/>
    </xf>
    <xf numFmtId="0" fontId="15" fillId="0" borderId="141" xfId="0" applyFont="1" applyBorder="1" applyAlignment="1">
      <alignment horizontal="center"/>
    </xf>
    <xf numFmtId="0" fontId="5" fillId="4" borderId="136" xfId="0" applyFont="1" applyFill="1" applyBorder="1" applyAlignment="1">
      <alignment horizontal="center"/>
    </xf>
    <xf numFmtId="0" fontId="5" fillId="4" borderId="134" xfId="0" applyFont="1" applyFill="1" applyBorder="1" applyAlignment="1">
      <alignment horizontal="center"/>
    </xf>
    <xf numFmtId="0" fontId="5" fillId="4" borderId="135" xfId="0" applyFont="1" applyFill="1" applyBorder="1" applyAlignment="1">
      <alignment horizontal="center"/>
    </xf>
    <xf numFmtId="0" fontId="5" fillId="4" borderId="139" xfId="0" applyFont="1" applyFill="1" applyBorder="1" applyAlignment="1">
      <alignment horizontal="center"/>
    </xf>
    <xf numFmtId="0" fontId="5" fillId="6" borderId="140" xfId="0" applyFont="1" applyFill="1" applyBorder="1" applyAlignment="1">
      <alignment horizontal="center"/>
    </xf>
    <xf numFmtId="0" fontId="5" fillId="6" borderId="91" xfId="0" applyFont="1" applyFill="1" applyBorder="1" applyAlignment="1">
      <alignment horizontal="center"/>
    </xf>
    <xf numFmtId="0" fontId="5" fillId="6" borderId="141" xfId="0" applyFont="1" applyFill="1" applyBorder="1" applyAlignment="1">
      <alignment horizontal="center"/>
    </xf>
    <xf numFmtId="0" fontId="5" fillId="4" borderId="140" xfId="0" applyFont="1" applyFill="1" applyBorder="1" applyAlignment="1">
      <alignment horizontal="center"/>
    </xf>
    <xf numFmtId="0" fontId="5" fillId="4" borderId="91" xfId="0" applyFont="1" applyFill="1" applyBorder="1" applyAlignment="1">
      <alignment horizontal="center"/>
    </xf>
    <xf numFmtId="0" fontId="5" fillId="4" borderId="141" xfId="0" applyFont="1" applyFill="1" applyBorder="1" applyAlignment="1">
      <alignment horizontal="center"/>
    </xf>
    <xf numFmtId="0" fontId="5" fillId="4" borderId="92" xfId="0" applyFont="1" applyFill="1" applyBorder="1" applyAlignment="1">
      <alignment horizontal="center"/>
    </xf>
    <xf numFmtId="0" fontId="12" fillId="4" borderId="24" xfId="0" applyFont="1" applyFill="1" applyBorder="1" applyAlignment="1">
      <alignment horizontal="center" vertical="center" textRotation="90"/>
    </xf>
    <xf numFmtId="0" fontId="12" fillId="4" borderId="31" xfId="0" applyFont="1" applyFill="1" applyBorder="1" applyAlignment="1">
      <alignment horizontal="center" vertical="center" textRotation="90"/>
    </xf>
    <xf numFmtId="0" fontId="12" fillId="4" borderId="38" xfId="0" applyFont="1" applyFill="1" applyBorder="1" applyAlignment="1">
      <alignment horizontal="center" vertical="center" textRotation="90"/>
    </xf>
    <xf numFmtId="0" fontId="5" fillId="4" borderId="147" xfId="0" applyFont="1" applyFill="1" applyBorder="1" applyAlignment="1">
      <alignment horizontal="center" textRotation="90"/>
    </xf>
    <xf numFmtId="0" fontId="5" fillId="4" borderId="311" xfId="0" applyFont="1" applyFill="1" applyBorder="1" applyAlignment="1">
      <alignment horizontal="center" textRotation="90"/>
    </xf>
    <xf numFmtId="0" fontId="5" fillId="4" borderId="311" xfId="0" applyFont="1" applyFill="1" applyBorder="1" applyAlignment="1">
      <alignment horizontal="center" textRotation="90" wrapText="1"/>
    </xf>
    <xf numFmtId="0" fontId="12" fillId="4" borderId="26" xfId="0" applyFont="1" applyFill="1" applyBorder="1" applyAlignment="1">
      <alignment horizontal="center" textRotation="90"/>
    </xf>
    <xf numFmtId="0" fontId="12" fillId="4" borderId="169" xfId="0" applyFont="1" applyFill="1" applyBorder="1" applyAlignment="1">
      <alignment horizontal="center" textRotation="90"/>
    </xf>
    <xf numFmtId="0" fontId="12" fillId="4" borderId="27" xfId="0" applyFont="1" applyFill="1" applyBorder="1" applyAlignment="1">
      <alignment horizontal="center" textRotation="90" wrapText="1"/>
    </xf>
    <xf numFmtId="0" fontId="5" fillId="4" borderId="148" xfId="0" applyFont="1" applyFill="1" applyBorder="1" applyAlignment="1">
      <alignment horizontal="center" textRotation="90"/>
    </xf>
    <xf numFmtId="0" fontId="5" fillId="4" borderId="46" xfId="0" applyFont="1" applyFill="1" applyBorder="1" applyAlignment="1">
      <alignment horizontal="center" textRotation="90"/>
    </xf>
    <xf numFmtId="0" fontId="5" fillId="4" borderId="167" xfId="0" applyFont="1" applyFill="1" applyBorder="1" applyAlignment="1">
      <alignment horizontal="center" textRotation="90"/>
    </xf>
    <xf numFmtId="0" fontId="5" fillId="4" borderId="82" xfId="0" applyFont="1" applyFill="1" applyBorder="1" applyAlignment="1">
      <alignment horizontal="center" textRotation="90"/>
    </xf>
    <xf numFmtId="0" fontId="5" fillId="4" borderId="79" xfId="0" applyFont="1" applyFill="1" applyBorder="1" applyAlignment="1">
      <alignment horizontal="center" textRotation="90"/>
    </xf>
    <xf numFmtId="0" fontId="5" fillId="4" borderId="83" xfId="0" applyFont="1" applyFill="1" applyBorder="1" applyAlignment="1">
      <alignment horizontal="center" textRotation="90"/>
    </xf>
    <xf numFmtId="0" fontId="5" fillId="6" borderId="136" xfId="0" applyFont="1" applyFill="1" applyBorder="1" applyAlignment="1">
      <alignment horizontal="left"/>
    </xf>
    <xf numFmtId="0" fontId="5" fillId="6" borderId="134" xfId="0" applyFont="1" applyFill="1" applyBorder="1" applyAlignment="1">
      <alignment horizontal="left"/>
    </xf>
    <xf numFmtId="0" fontId="5" fillId="6" borderId="135" xfId="0" applyFont="1" applyFill="1" applyBorder="1" applyAlignment="1">
      <alignment horizontal="left"/>
    </xf>
    <xf numFmtId="0" fontId="5" fillId="6" borderId="176" xfId="0" applyFont="1" applyFill="1" applyBorder="1" applyAlignment="1">
      <alignment horizontal="center"/>
    </xf>
    <xf numFmtId="0" fontId="5" fillId="6" borderId="103" xfId="0" applyFont="1" applyFill="1" applyBorder="1" applyAlignment="1">
      <alignment horizontal="center"/>
    </xf>
    <xf numFmtId="0" fontId="5" fillId="6" borderId="174" xfId="0" applyFont="1" applyFill="1" applyBorder="1" applyAlignment="1">
      <alignment horizontal="center"/>
    </xf>
    <xf numFmtId="0" fontId="5" fillId="4" borderId="176" xfId="0" applyFont="1" applyFill="1" applyBorder="1" applyAlignment="1">
      <alignment horizontal="center"/>
    </xf>
    <xf numFmtId="0" fontId="5" fillId="4" borderId="103" xfId="0" applyFont="1" applyFill="1" applyBorder="1" applyAlignment="1">
      <alignment horizontal="center"/>
    </xf>
    <xf numFmtId="0" fontId="5" fillId="4" borderId="174" xfId="0" applyFont="1" applyFill="1" applyBorder="1" applyAlignment="1">
      <alignment horizontal="center"/>
    </xf>
    <xf numFmtId="0" fontId="5" fillId="4" borderId="104" xfId="0" applyFont="1" applyFill="1" applyBorder="1" applyAlignment="1">
      <alignment horizontal="center"/>
    </xf>
    <xf numFmtId="0" fontId="9" fillId="8" borderId="3" xfId="0" applyFont="1" applyFill="1" applyBorder="1" applyAlignment="1">
      <alignment horizontal="center" wrapText="1"/>
    </xf>
    <xf numFmtId="0" fontId="9" fillId="8" borderId="4" xfId="0" applyFont="1" applyFill="1" applyBorder="1" applyAlignment="1">
      <alignment horizontal="center" wrapText="1"/>
    </xf>
    <xf numFmtId="0" fontId="0" fillId="0" borderId="292" xfId="0" applyBorder="1" applyAlignment="1">
      <alignment horizontal="center" vertical="center"/>
    </xf>
    <xf numFmtId="0" fontId="9" fillId="0" borderId="292" xfId="0" applyFont="1" applyBorder="1" applyAlignment="1">
      <alignment horizontal="center"/>
    </xf>
    <xf numFmtId="0" fontId="9" fillId="0" borderId="293" xfId="0" applyFont="1" applyBorder="1" applyAlignment="1">
      <alignment horizontal="center"/>
    </xf>
    <xf numFmtId="0" fontId="9" fillId="0" borderId="3" xfId="0" applyFont="1" applyBorder="1" applyAlignment="1">
      <alignment horizontal="left" vertical="top"/>
    </xf>
    <xf numFmtId="0" fontId="9" fillId="0" borderId="4" xfId="0" applyFont="1" applyBorder="1" applyAlignment="1">
      <alignment horizontal="left" vertical="top"/>
    </xf>
    <xf numFmtId="0" fontId="9" fillId="0" borderId="5" xfId="0" applyFont="1" applyBorder="1" applyAlignment="1">
      <alignment horizontal="left" vertical="top"/>
    </xf>
    <xf numFmtId="14" fontId="9" fillId="0" borderId="70" xfId="0" applyNumberFormat="1" applyFont="1" applyBorder="1" applyAlignment="1">
      <alignment horizontal="center"/>
    </xf>
    <xf numFmtId="14" fontId="9" fillId="0" borderId="71" xfId="0" applyNumberFormat="1" applyFont="1" applyBorder="1" applyAlignment="1">
      <alignment horizontal="center"/>
    </xf>
    <xf numFmtId="14" fontId="9" fillId="0" borderId="73" xfId="0" applyNumberFormat="1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219" xfId="0" applyFont="1" applyBorder="1" applyAlignment="1">
      <alignment horizontal="center"/>
    </xf>
    <xf numFmtId="0" fontId="9" fillId="0" borderId="107" xfId="0" applyFont="1" applyBorder="1" applyAlignment="1">
      <alignment horizontal="left" vertical="center"/>
    </xf>
    <xf numFmtId="0" fontId="9" fillId="0" borderId="209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214" xfId="0" applyFont="1" applyBorder="1" applyAlignment="1">
      <alignment horizontal="left" vertical="center"/>
    </xf>
    <xf numFmtId="0" fontId="9" fillId="0" borderId="60" xfId="0" applyFont="1" applyBorder="1" applyAlignment="1">
      <alignment horizontal="left" vertical="center"/>
    </xf>
    <xf numFmtId="0" fontId="9" fillId="0" borderId="64" xfId="0" applyFont="1" applyBorder="1" applyAlignment="1">
      <alignment horizontal="left" vertical="center"/>
    </xf>
    <xf numFmtId="0" fontId="9" fillId="7" borderId="3" xfId="0" applyFont="1" applyFill="1" applyBorder="1" applyAlignment="1">
      <alignment horizontal="center" wrapText="1"/>
    </xf>
    <xf numFmtId="0" fontId="9" fillId="7" borderId="4" xfId="0" applyFont="1" applyFill="1" applyBorder="1" applyAlignment="1">
      <alignment horizontal="center" wrapText="1"/>
    </xf>
    <xf numFmtId="0" fontId="9" fillId="7" borderId="5" xfId="0" applyFont="1" applyFill="1" applyBorder="1" applyAlignment="1">
      <alignment horizontal="center" wrapText="1"/>
    </xf>
    <xf numFmtId="0" fontId="4" fillId="6" borderId="157" xfId="0" applyFont="1" applyFill="1" applyBorder="1" applyAlignment="1">
      <alignment horizontal="center" vertical="center"/>
    </xf>
    <xf numFmtId="0" fontId="4" fillId="6" borderId="283" xfId="0" applyFont="1" applyFill="1" applyBorder="1" applyAlignment="1">
      <alignment horizontal="center" vertical="center"/>
    </xf>
    <xf numFmtId="0" fontId="9" fillId="0" borderId="267" xfId="0" applyFont="1" applyBorder="1" applyAlignment="1">
      <alignment horizontal="center" vertical="center"/>
    </xf>
    <xf numFmtId="0" fontId="9" fillId="0" borderId="268" xfId="0" applyFont="1" applyBorder="1" applyAlignment="1">
      <alignment horizontal="center" vertical="center"/>
    </xf>
    <xf numFmtId="0" fontId="9" fillId="0" borderId="150" xfId="0" applyFont="1" applyBorder="1" applyAlignment="1">
      <alignment horizontal="center" vertical="center"/>
    </xf>
    <xf numFmtId="0" fontId="9" fillId="0" borderId="167" xfId="0" applyFont="1" applyBorder="1" applyAlignment="1">
      <alignment horizontal="center" vertical="center"/>
    </xf>
    <xf numFmtId="0" fontId="9" fillId="0" borderId="155" xfId="0" applyFont="1" applyBorder="1" applyAlignment="1">
      <alignment horizontal="center" vertical="center"/>
    </xf>
    <xf numFmtId="0" fontId="9" fillId="0" borderId="219" xfId="0" applyFont="1" applyBorder="1" applyAlignment="1">
      <alignment horizontal="center" vertical="center"/>
    </xf>
    <xf numFmtId="0" fontId="9" fillId="0" borderId="275" xfId="0" applyFont="1" applyBorder="1" applyAlignment="1">
      <alignment horizontal="center" vertical="center"/>
    </xf>
    <xf numFmtId="0" fontId="9" fillId="0" borderId="297" xfId="0" applyFont="1" applyBorder="1" applyAlignment="1">
      <alignment horizontal="center" vertical="center"/>
    </xf>
    <xf numFmtId="0" fontId="0" fillId="6" borderId="157" xfId="0" applyFill="1" applyBorder="1" applyAlignment="1">
      <alignment horizontal="center"/>
    </xf>
    <xf numFmtId="0" fontId="0" fillId="6" borderId="283" xfId="0" applyFill="1" applyBorder="1" applyAlignment="1">
      <alignment horizontal="center"/>
    </xf>
    <xf numFmtId="49" fontId="9" fillId="6" borderId="300" xfId="0" applyNumberFormat="1" applyFont="1" applyFill="1" applyBorder="1" applyAlignment="1">
      <alignment horizontal="center"/>
    </xf>
    <xf numFmtId="49" fontId="9" fillId="6" borderId="301" xfId="0" applyNumberFormat="1" applyFont="1" applyFill="1" applyBorder="1" applyAlignment="1">
      <alignment horizontal="center"/>
    </xf>
    <xf numFmtId="0" fontId="9" fillId="6" borderId="301" xfId="0" applyFont="1" applyFill="1" applyBorder="1" applyAlignment="1">
      <alignment horizontal="center" wrapText="1"/>
    </xf>
    <xf numFmtId="0" fontId="9" fillId="6" borderId="301" xfId="0" applyFont="1" applyFill="1" applyBorder="1" applyAlignment="1">
      <alignment horizontal="center"/>
    </xf>
    <xf numFmtId="0" fontId="9" fillId="6" borderId="302" xfId="0" applyFont="1" applyFill="1" applyBorder="1" applyAlignment="1">
      <alignment horizontal="center"/>
    </xf>
    <xf numFmtId="49" fontId="9" fillId="6" borderId="303" xfId="0" applyNumberFormat="1" applyFont="1" applyFill="1" applyBorder="1" applyAlignment="1">
      <alignment horizontal="center"/>
    </xf>
    <xf numFmtId="49" fontId="9" fillId="6" borderId="249" xfId="0" applyNumberFormat="1" applyFont="1" applyFill="1" applyBorder="1" applyAlignment="1">
      <alignment horizontal="center"/>
    </xf>
    <xf numFmtId="0" fontId="9" fillId="6" borderId="249" xfId="0" applyFont="1" applyFill="1" applyBorder="1" applyAlignment="1">
      <alignment horizontal="center"/>
    </xf>
    <xf numFmtId="0" fontId="9" fillId="6" borderId="252" xfId="0" applyFont="1" applyFill="1" applyBorder="1" applyAlignment="1">
      <alignment horizontal="center"/>
    </xf>
    <xf numFmtId="49" fontId="9" fillId="6" borderId="304" xfId="0" applyNumberFormat="1" applyFont="1" applyFill="1" applyBorder="1" applyAlignment="1">
      <alignment horizontal="center"/>
    </xf>
    <xf numFmtId="49" fontId="9" fillId="6" borderId="98" xfId="0" applyNumberFormat="1" applyFont="1" applyFill="1" applyBorder="1" applyAlignment="1">
      <alignment horizontal="center"/>
    </xf>
    <xf numFmtId="0" fontId="9" fillId="6" borderId="98" xfId="0" applyFont="1" applyFill="1" applyBorder="1" applyAlignment="1">
      <alignment horizontal="center"/>
    </xf>
    <xf numFmtId="0" fontId="9" fillId="6" borderId="99" xfId="0" applyFont="1" applyFill="1" applyBorder="1" applyAlignment="1">
      <alignment horizontal="center"/>
    </xf>
    <xf numFmtId="0" fontId="9" fillId="6" borderId="305" xfId="0" applyFont="1" applyFill="1" applyBorder="1" applyAlignment="1">
      <alignment horizontal="center"/>
    </xf>
    <xf numFmtId="0" fontId="9" fillId="6" borderId="245" xfId="0" applyFont="1" applyFill="1" applyBorder="1" applyAlignment="1">
      <alignment horizontal="center"/>
    </xf>
    <xf numFmtId="0" fontId="9" fillId="6" borderId="306" xfId="0" applyFont="1" applyFill="1" applyBorder="1" applyAlignment="1">
      <alignment horizontal="center"/>
    </xf>
    <xf numFmtId="0" fontId="9" fillId="6" borderId="247" xfId="0" applyFont="1" applyFill="1" applyBorder="1" applyAlignment="1">
      <alignment horizontal="center"/>
    </xf>
    <xf numFmtId="0" fontId="9" fillId="6" borderId="307" xfId="0" applyFont="1" applyFill="1" applyBorder="1" applyAlignment="1">
      <alignment horizontal="center"/>
    </xf>
    <xf numFmtId="0" fontId="9" fillId="6" borderId="91" xfId="0" applyFont="1" applyFill="1" applyBorder="1" applyAlignment="1">
      <alignment horizontal="center"/>
    </xf>
    <xf numFmtId="0" fontId="9" fillId="6" borderId="251" xfId="0" applyFont="1" applyFill="1" applyBorder="1" applyAlignment="1">
      <alignment horizontal="center"/>
    </xf>
    <xf numFmtId="0" fontId="9" fillId="6" borderId="92" xfId="0" applyFont="1" applyFill="1" applyBorder="1" applyAlignment="1">
      <alignment horizontal="center"/>
    </xf>
    <xf numFmtId="0" fontId="9" fillId="7" borderId="49" xfId="0" applyFont="1" applyFill="1" applyBorder="1" applyAlignment="1">
      <alignment horizontal="center"/>
    </xf>
    <xf numFmtId="0" fontId="9" fillId="0" borderId="71" xfId="0" applyFont="1" applyBorder="1" applyAlignment="1">
      <alignment horizontal="center"/>
    </xf>
    <xf numFmtId="0" fontId="9" fillId="0" borderId="73" xfId="0" applyFont="1" applyBorder="1" applyAlignment="1">
      <alignment horizontal="center"/>
    </xf>
    <xf numFmtId="0" fontId="9" fillId="6" borderId="308" xfId="0" applyFont="1" applyFill="1" applyBorder="1" applyAlignment="1">
      <alignment horizontal="center"/>
    </xf>
    <xf numFmtId="0" fontId="9" fillId="6" borderId="103" xfId="0" applyFont="1" applyFill="1" applyBorder="1" applyAlignment="1">
      <alignment horizontal="center"/>
    </xf>
    <xf numFmtId="0" fontId="9" fillId="6" borderId="265" xfId="0" applyFont="1" applyFill="1" applyBorder="1" applyAlignment="1">
      <alignment horizontal="center"/>
    </xf>
    <xf numFmtId="0" fontId="9" fillId="6" borderId="104" xfId="0" applyFont="1" applyFill="1" applyBorder="1" applyAlignment="1">
      <alignment horizontal="center"/>
    </xf>
    <xf numFmtId="0" fontId="9" fillId="6" borderId="236" xfId="0" applyFont="1" applyFill="1" applyBorder="1" applyAlignment="1">
      <alignment horizontal="left"/>
    </xf>
    <xf numFmtId="0" fontId="9" fillId="6" borderId="187" xfId="0" applyFont="1" applyFill="1" applyBorder="1" applyAlignment="1">
      <alignment horizontal="left"/>
    </xf>
    <xf numFmtId="0" fontId="9" fillId="6" borderId="237" xfId="0" applyFont="1" applyFill="1" applyBorder="1" applyAlignment="1">
      <alignment horizontal="left"/>
    </xf>
    <xf numFmtId="0" fontId="9" fillId="6" borderId="211" xfId="0" applyFont="1" applyFill="1" applyBorder="1" applyAlignment="1">
      <alignment horizontal="left"/>
    </xf>
    <xf numFmtId="0" fontId="9" fillId="6" borderId="212" xfId="0" applyFont="1" applyFill="1" applyBorder="1" applyAlignment="1">
      <alignment horizontal="left"/>
    </xf>
    <xf numFmtId="0" fontId="9" fillId="6" borderId="229" xfId="0" applyFont="1" applyFill="1" applyBorder="1" applyAlignment="1">
      <alignment horizontal="left"/>
    </xf>
    <xf numFmtId="0" fontId="9" fillId="6" borderId="242" xfId="0" applyFont="1" applyFill="1" applyBorder="1" applyAlignment="1">
      <alignment horizontal="left"/>
    </xf>
    <xf numFmtId="0" fontId="9" fillId="6" borderId="202" xfId="0" applyFont="1" applyFill="1" applyBorder="1" applyAlignment="1">
      <alignment horizontal="left"/>
    </xf>
    <xf numFmtId="0" fontId="9" fillId="6" borderId="243" xfId="0" applyFont="1" applyFill="1" applyBorder="1" applyAlignment="1">
      <alignment horizontal="left"/>
    </xf>
    <xf numFmtId="0" fontId="9" fillId="6" borderId="256" xfId="0" applyFont="1" applyFill="1" applyBorder="1" applyAlignment="1">
      <alignment horizontal="left"/>
    </xf>
    <xf numFmtId="0" fontId="9" fillId="6" borderId="254" xfId="0" applyFont="1" applyFill="1" applyBorder="1" applyAlignment="1">
      <alignment horizontal="left"/>
    </xf>
    <xf numFmtId="0" fontId="9" fillId="6" borderId="257" xfId="0" applyFont="1" applyFill="1" applyBorder="1" applyAlignment="1">
      <alignment horizontal="left"/>
    </xf>
    <xf numFmtId="0" fontId="12" fillId="4" borderId="318" xfId="0" applyFont="1" applyFill="1" applyBorder="1" applyAlignment="1">
      <alignment horizontal="center" wrapText="1"/>
    </xf>
    <xf numFmtId="0" fontId="12" fillId="4" borderId="53" xfId="0" applyFont="1" applyFill="1" applyBorder="1" applyAlignment="1">
      <alignment horizontal="center" wrapText="1"/>
    </xf>
    <xf numFmtId="0" fontId="9" fillId="6" borderId="52" xfId="0" applyFont="1" applyFill="1" applyBorder="1" applyAlignment="1">
      <alignment horizontal="center"/>
    </xf>
    <xf numFmtId="0" fontId="9" fillId="6" borderId="53" xfId="0" applyFont="1" applyFill="1" applyBorder="1" applyAlignment="1">
      <alignment horizontal="center"/>
    </xf>
    <xf numFmtId="0" fontId="9" fillId="6" borderId="54" xfId="0" applyFont="1" applyFill="1" applyBorder="1" applyAlignment="1">
      <alignment horizontal="center"/>
    </xf>
    <xf numFmtId="0" fontId="9" fillId="6" borderId="57" xfId="0" applyFont="1" applyFill="1" applyBorder="1" applyAlignment="1">
      <alignment horizontal="center"/>
    </xf>
    <xf numFmtId="0" fontId="12" fillId="4" borderId="319" xfId="0" applyFont="1" applyFill="1" applyBorder="1" applyAlignment="1">
      <alignment horizontal="center"/>
    </xf>
    <xf numFmtId="0" fontId="9" fillId="6" borderId="129" xfId="0" applyFont="1" applyFill="1" applyBorder="1" applyAlignment="1">
      <alignment horizontal="center"/>
    </xf>
    <xf numFmtId="0" fontId="9" fillId="6" borderId="127" xfId="0" applyFont="1" applyFill="1" applyBorder="1" applyAlignment="1">
      <alignment horizontal="center"/>
    </xf>
    <xf numFmtId="0" fontId="9" fillId="6" borderId="128" xfId="0" applyFont="1" applyFill="1" applyBorder="1" applyAlignment="1">
      <alignment horizontal="center"/>
    </xf>
    <xf numFmtId="0" fontId="9" fillId="6" borderId="131" xfId="0" applyFont="1" applyFill="1" applyBorder="1" applyAlignment="1">
      <alignment horizontal="center"/>
    </xf>
    <xf numFmtId="0" fontId="12" fillId="4" borderId="76" xfId="0" applyFont="1" applyFill="1" applyBorder="1" applyAlignment="1">
      <alignment horizontal="center"/>
    </xf>
    <xf numFmtId="0" fontId="9" fillId="6" borderId="47" xfId="0" applyFont="1" applyFill="1" applyBorder="1" applyAlignment="1">
      <alignment horizontal="center"/>
    </xf>
    <xf numFmtId="0" fontId="9" fillId="6" borderId="48" xfId="0" applyFont="1" applyFill="1" applyBorder="1" applyAlignment="1">
      <alignment horizontal="center"/>
    </xf>
    <xf numFmtId="0" fontId="9" fillId="6" borderId="77" xfId="0" applyFont="1" applyFill="1" applyBorder="1" applyAlignment="1">
      <alignment horizontal="center"/>
    </xf>
    <xf numFmtId="0" fontId="9" fillId="6" borderId="49" xfId="0" applyFont="1" applyFill="1" applyBorder="1" applyAlignment="1">
      <alignment horizontal="center"/>
    </xf>
    <xf numFmtId="0" fontId="12" fillId="4" borderId="332" xfId="0" applyFont="1" applyFill="1" applyBorder="1" applyAlignment="1">
      <alignment horizontal="center"/>
    </xf>
    <xf numFmtId="0" fontId="12" fillId="4" borderId="333" xfId="0" applyFont="1" applyFill="1" applyBorder="1" applyAlignment="1">
      <alignment horizontal="center"/>
    </xf>
    <xf numFmtId="0" fontId="12" fillId="6" borderId="333" xfId="0" applyFont="1" applyFill="1" applyBorder="1" applyAlignment="1">
      <alignment horizontal="center"/>
    </xf>
    <xf numFmtId="0" fontId="12" fillId="6" borderId="334" xfId="0" applyFont="1" applyFill="1" applyBorder="1" applyAlignment="1">
      <alignment horizontal="center"/>
    </xf>
    <xf numFmtId="0" fontId="12" fillId="4" borderId="326" xfId="0" applyFont="1" applyFill="1" applyBorder="1" applyAlignment="1">
      <alignment horizontal="center" textRotation="90" wrapText="1"/>
    </xf>
    <xf numFmtId="0" fontId="12" fillId="4" borderId="298" xfId="0" applyFont="1" applyFill="1" applyBorder="1" applyAlignment="1">
      <alignment horizontal="center" textRotation="90" wrapText="1"/>
    </xf>
    <xf numFmtId="0" fontId="12" fillId="4" borderId="132" xfId="0" applyFont="1" applyFill="1" applyBorder="1" applyAlignment="1">
      <alignment horizontal="center" textRotation="90" wrapText="1"/>
    </xf>
    <xf numFmtId="0" fontId="12" fillId="4" borderId="48" xfId="0" applyFont="1" applyFill="1" applyBorder="1" applyAlignment="1">
      <alignment horizontal="center" textRotation="90" wrapText="1"/>
    </xf>
    <xf numFmtId="0" fontId="12" fillId="4" borderId="105" xfId="0" applyFont="1" applyFill="1" applyBorder="1" applyAlignment="1">
      <alignment horizontal="center" textRotation="90" wrapText="1"/>
    </xf>
    <xf numFmtId="0" fontId="12" fillId="4" borderId="49" xfId="0" applyFont="1" applyFill="1" applyBorder="1" applyAlignment="1">
      <alignment horizontal="center" textRotation="90" wrapText="1"/>
    </xf>
    <xf numFmtId="0" fontId="12" fillId="4" borderId="171" xfId="0" applyFont="1" applyFill="1" applyBorder="1" applyAlignment="1">
      <alignment horizontal="center"/>
    </xf>
    <xf numFmtId="0" fontId="12" fillId="4" borderId="172" xfId="0" applyFont="1" applyFill="1" applyBorder="1" applyAlignment="1">
      <alignment horizontal="center"/>
    </xf>
    <xf numFmtId="0" fontId="12" fillId="6" borderId="172" xfId="0" applyFont="1" applyFill="1" applyBorder="1" applyAlignment="1">
      <alignment horizontal="center"/>
    </xf>
    <xf numFmtId="0" fontId="12" fillId="6" borderId="289" xfId="0" applyFont="1" applyFill="1" applyBorder="1" applyAlignment="1">
      <alignment horizontal="center"/>
    </xf>
    <xf numFmtId="9" fontId="12" fillId="6" borderId="172" xfId="0" applyNumberFormat="1" applyFont="1" applyFill="1" applyBorder="1" applyAlignment="1">
      <alignment horizontal="center"/>
    </xf>
    <xf numFmtId="0" fontId="12" fillId="6" borderId="171" xfId="0" applyFont="1" applyFill="1" applyBorder="1" applyAlignment="1">
      <alignment horizontal="center"/>
    </xf>
    <xf numFmtId="0" fontId="12" fillId="4" borderId="289" xfId="0" applyFont="1" applyFill="1" applyBorder="1" applyAlignment="1">
      <alignment horizontal="center"/>
    </xf>
    <xf numFmtId="0" fontId="12" fillId="6" borderId="173" xfId="0" applyFont="1" applyFill="1" applyBorder="1" applyAlignment="1">
      <alignment horizontal="center"/>
    </xf>
    <xf numFmtId="0" fontId="12" fillId="6" borderId="175" xfId="0" applyFont="1" applyFill="1" applyBorder="1" applyAlignment="1">
      <alignment horizontal="center"/>
    </xf>
    <xf numFmtId="0" fontId="12" fillId="4" borderId="175" xfId="0" applyFont="1" applyFill="1" applyBorder="1" applyAlignment="1">
      <alignment horizontal="center"/>
    </xf>
    <xf numFmtId="0" fontId="12" fillId="4" borderId="290" xfId="0" applyFont="1" applyFill="1" applyBorder="1" applyAlignment="1">
      <alignment horizontal="center"/>
    </xf>
    <xf numFmtId="10" fontId="12" fillId="6" borderId="333" xfId="0" applyNumberFormat="1" applyFont="1" applyFill="1" applyBorder="1" applyAlignment="1">
      <alignment horizontal="center"/>
    </xf>
    <xf numFmtId="9" fontId="12" fillId="6" borderId="333" xfId="0" applyNumberFormat="1" applyFont="1" applyFill="1" applyBorder="1" applyAlignment="1">
      <alignment horizontal="center"/>
    </xf>
    <xf numFmtId="0" fontId="12" fillId="4" borderId="326" xfId="0" applyFont="1" applyFill="1" applyBorder="1" applyAlignment="1">
      <alignment horizontal="center" textRotation="90"/>
    </xf>
    <xf numFmtId="0" fontId="12" fillId="4" borderId="298" xfId="0" applyFont="1" applyFill="1" applyBorder="1" applyAlignment="1">
      <alignment horizontal="center" textRotation="90"/>
    </xf>
    <xf numFmtId="49" fontId="7" fillId="4" borderId="76" xfId="0" applyNumberFormat="1" applyFont="1" applyFill="1" applyBorder="1" applyAlignment="1">
      <alignment horizontal="center"/>
    </xf>
    <xf numFmtId="49" fontId="7" fillId="4" borderId="48" xfId="0" applyNumberFormat="1" applyFont="1" applyFill="1" applyBorder="1" applyAlignment="1">
      <alignment horizontal="center"/>
    </xf>
    <xf numFmtId="0" fontId="5" fillId="4" borderId="48" xfId="0" applyFont="1" applyFill="1" applyBorder="1" applyAlignment="1">
      <alignment horizontal="left"/>
    </xf>
    <xf numFmtId="0" fontId="5" fillId="4" borderId="49" xfId="0" applyFont="1" applyFill="1" applyBorder="1" applyAlignment="1">
      <alignment horizontal="left"/>
    </xf>
    <xf numFmtId="0" fontId="12" fillId="4" borderId="50" xfId="0" applyFont="1" applyFill="1" applyBorder="1" applyAlignment="1">
      <alignment horizontal="center" wrapText="1"/>
    </xf>
    <xf numFmtId="0" fontId="12" fillId="4" borderId="107" xfId="0" applyFont="1" applyFill="1" applyBorder="1" applyAlignment="1">
      <alignment horizontal="center" wrapText="1"/>
    </xf>
    <xf numFmtId="0" fontId="12" fillId="4" borderId="51" xfId="0" applyFont="1" applyFill="1" applyBorder="1" applyAlignment="1">
      <alignment horizontal="center" wrapText="1"/>
    </xf>
    <xf numFmtId="0" fontId="12" fillId="4" borderId="38" xfId="0" applyFont="1" applyFill="1" applyBorder="1" applyAlignment="1">
      <alignment horizontal="center" wrapText="1"/>
    </xf>
    <xf numFmtId="0" fontId="12" fillId="4" borderId="2" xfId="0" applyFont="1" applyFill="1" applyBorder="1" applyAlignment="1">
      <alignment horizontal="center" wrapText="1"/>
    </xf>
    <xf numFmtId="0" fontId="12" fillId="4" borderId="69" xfId="0" applyFont="1" applyFill="1" applyBorder="1" applyAlignment="1">
      <alignment horizontal="center" wrapText="1"/>
    </xf>
    <xf numFmtId="0" fontId="9" fillId="4" borderId="57" xfId="0" applyFont="1" applyFill="1" applyBorder="1" applyAlignment="1">
      <alignment horizontal="center"/>
    </xf>
    <xf numFmtId="0" fontId="9" fillId="4" borderId="246" xfId="0" applyFont="1" applyFill="1" applyBorder="1" applyAlignment="1">
      <alignment horizontal="center"/>
    </xf>
    <xf numFmtId="0" fontId="9" fillId="4" borderId="245" xfId="0" applyFont="1" applyFill="1" applyBorder="1" applyAlignment="1">
      <alignment horizontal="center"/>
    </xf>
    <xf numFmtId="0" fontId="9" fillId="4" borderId="247" xfId="0" applyFont="1" applyFill="1" applyBorder="1" applyAlignment="1">
      <alignment horizontal="center"/>
    </xf>
    <xf numFmtId="0" fontId="12" fillId="6" borderId="129" xfId="0" applyFont="1" applyFill="1" applyBorder="1" applyAlignment="1">
      <alignment horizontal="center"/>
    </xf>
    <xf numFmtId="0" fontId="12" fillId="6" borderId="127" xfId="0" applyFont="1" applyFill="1" applyBorder="1" applyAlignment="1">
      <alignment horizontal="center"/>
    </xf>
    <xf numFmtId="0" fontId="12" fillId="6" borderId="131" xfId="0" applyFont="1" applyFill="1" applyBorder="1" applyAlignment="1">
      <alignment horizontal="center"/>
    </xf>
    <xf numFmtId="0" fontId="12" fillId="6" borderId="102" xfId="0" applyFont="1" applyFill="1" applyBorder="1" applyAlignment="1">
      <alignment horizontal="center"/>
    </xf>
    <xf numFmtId="0" fontId="12" fillId="6" borderId="103" xfId="0" applyFont="1" applyFill="1" applyBorder="1" applyAlignment="1">
      <alignment horizontal="center"/>
    </xf>
    <xf numFmtId="0" fontId="12" fillId="6" borderId="104" xfId="0" applyFont="1" applyFill="1" applyBorder="1" applyAlignment="1">
      <alignment horizontal="center"/>
    </xf>
    <xf numFmtId="0" fontId="12" fillId="4" borderId="3" xfId="0" applyFont="1" applyFill="1" applyBorder="1" applyAlignment="1">
      <alignment horizontal="center" vertical="center" wrapText="1"/>
    </xf>
    <xf numFmtId="0" fontId="12" fillId="4" borderId="4" xfId="0" applyFont="1" applyFill="1" applyBorder="1" applyAlignment="1">
      <alignment horizontal="center" vertical="center" wrapText="1"/>
    </xf>
    <xf numFmtId="0" fontId="12" fillId="4" borderId="156" xfId="0" applyFont="1" applyFill="1" applyBorder="1" applyAlignment="1">
      <alignment horizontal="center" vertical="center" wrapText="1"/>
    </xf>
    <xf numFmtId="0" fontId="12" fillId="4" borderId="157" xfId="0" applyFont="1" applyFill="1" applyBorder="1" applyAlignment="1">
      <alignment horizontal="center" vertical="center" wrapText="1"/>
    </xf>
    <xf numFmtId="0" fontId="12" fillId="6" borderId="157" xfId="0" applyFont="1" applyFill="1" applyBorder="1" applyAlignment="1">
      <alignment horizontal="center" vertical="center"/>
    </xf>
    <xf numFmtId="0" fontId="12" fillId="6" borderId="158" xfId="0" applyFont="1" applyFill="1" applyBorder="1" applyAlignment="1">
      <alignment horizontal="center" vertical="center"/>
    </xf>
    <xf numFmtId="0" fontId="12" fillId="4" borderId="156" xfId="0" applyFont="1" applyFill="1" applyBorder="1" applyAlignment="1">
      <alignment horizontal="center" vertical="center"/>
    </xf>
    <xf numFmtId="0" fontId="12" fillId="4" borderId="157" xfId="0" applyFont="1" applyFill="1" applyBorder="1" applyAlignment="1">
      <alignment horizontal="center" vertical="center"/>
    </xf>
    <xf numFmtId="0" fontId="12" fillId="6" borderId="283" xfId="0" applyFont="1" applyFill="1" applyBorder="1" applyAlignment="1">
      <alignment horizontal="center" vertical="center"/>
    </xf>
    <xf numFmtId="0" fontId="12" fillId="4" borderId="77" xfId="0" applyFont="1" applyFill="1" applyBorder="1" applyAlignment="1">
      <alignment horizontal="center"/>
    </xf>
    <xf numFmtId="0" fontId="12" fillId="6" borderId="47" xfId="0" applyFont="1" applyFill="1" applyBorder="1" applyAlignment="1">
      <alignment horizontal="center"/>
    </xf>
    <xf numFmtId="0" fontId="12" fillId="6" borderId="48" xfId="0" applyFont="1" applyFill="1" applyBorder="1" applyAlignment="1">
      <alignment horizontal="center"/>
    </xf>
    <xf numFmtId="0" fontId="12" fillId="6" borderId="105" xfId="0" applyFont="1" applyFill="1" applyBorder="1" applyAlignment="1">
      <alignment horizontal="center"/>
    </xf>
    <xf numFmtId="0" fontId="12" fillId="6" borderId="49" xfId="0" applyFont="1" applyFill="1" applyBorder="1" applyAlignment="1">
      <alignment horizontal="center"/>
    </xf>
    <xf numFmtId="0" fontId="37" fillId="0" borderId="109" xfId="2" applyFont="1" applyBorder="1" applyAlignment="1">
      <alignment horizontal="left" vertical="center" wrapText="1"/>
    </xf>
    <xf numFmtId="0" fontId="37" fillId="0" borderId="0" xfId="2" applyFont="1" applyAlignment="1">
      <alignment horizontal="left" vertical="center" wrapText="1"/>
    </xf>
    <xf numFmtId="0" fontId="37" fillId="0" borderId="106" xfId="2" applyFont="1" applyBorder="1" applyAlignment="1">
      <alignment horizontal="left" vertical="center" wrapText="1"/>
    </xf>
    <xf numFmtId="0" fontId="4" fillId="0" borderId="0" xfId="3" applyFont="1" applyAlignment="1">
      <alignment horizontal="center" vertical="center" wrapText="1"/>
    </xf>
    <xf numFmtId="0" fontId="4" fillId="0" borderId="2" xfId="3" applyFont="1" applyBorder="1" applyAlignment="1">
      <alignment horizontal="center" vertical="center" wrapText="1"/>
    </xf>
    <xf numFmtId="0" fontId="9" fillId="0" borderId="0" xfId="3" applyFont="1" applyAlignment="1">
      <alignment horizontal="right"/>
    </xf>
    <xf numFmtId="0" fontId="1" fillId="0" borderId="0" xfId="3" applyAlignment="1">
      <alignment horizontal="center" vertical="center"/>
    </xf>
    <xf numFmtId="0" fontId="5" fillId="0" borderId="2" xfId="3" applyFont="1" applyBorder="1" applyAlignment="1">
      <alignment horizontal="center"/>
    </xf>
    <xf numFmtId="0" fontId="6" fillId="0" borderId="2" xfId="3" applyFont="1" applyBorder="1" applyAlignment="1">
      <alignment horizontal="center" vertical="center"/>
    </xf>
    <xf numFmtId="0" fontId="5" fillId="4" borderId="3" xfId="3" applyFont="1" applyFill="1" applyBorder="1" applyAlignment="1">
      <alignment horizontal="center"/>
    </xf>
    <xf numFmtId="0" fontId="5" fillId="4" borderId="4" xfId="3" applyFont="1" applyFill="1" applyBorder="1" applyAlignment="1">
      <alignment horizontal="center"/>
    </xf>
    <xf numFmtId="0" fontId="5" fillId="4" borderId="5" xfId="3" applyFont="1" applyFill="1" applyBorder="1" applyAlignment="1">
      <alignment horizontal="center"/>
    </xf>
    <xf numFmtId="0" fontId="9" fillId="0" borderId="0" xfId="3" applyFont="1" applyAlignment="1">
      <alignment horizontal="center"/>
    </xf>
    <xf numFmtId="0" fontId="9" fillId="4" borderId="335" xfId="3" applyFont="1" applyFill="1" applyBorder="1" applyAlignment="1">
      <alignment horizontal="left"/>
    </xf>
    <xf numFmtId="0" fontId="9" fillId="4" borderId="336" xfId="3" applyFont="1" applyFill="1" applyBorder="1" applyAlignment="1">
      <alignment horizontal="left"/>
    </xf>
    <xf numFmtId="0" fontId="9" fillId="0" borderId="336" xfId="3" applyFont="1" applyBorder="1" applyAlignment="1">
      <alignment horizontal="left"/>
    </xf>
    <xf numFmtId="0" fontId="9" fillId="0" borderId="337" xfId="3" applyFont="1" applyBorder="1" applyAlignment="1">
      <alignment horizontal="left"/>
    </xf>
    <xf numFmtId="0" fontId="9" fillId="4" borderId="284" xfId="3" applyFont="1" applyFill="1" applyBorder="1" applyAlignment="1">
      <alignment horizontal="center" vertical="center"/>
    </xf>
    <xf numFmtId="0" fontId="9" fillId="4" borderId="285" xfId="3" applyFont="1" applyFill="1" applyBorder="1" applyAlignment="1">
      <alignment horizontal="center" vertical="center"/>
    </xf>
    <xf numFmtId="0" fontId="9" fillId="4" borderId="338" xfId="3" applyFont="1" applyFill="1" applyBorder="1" applyAlignment="1">
      <alignment horizontal="center" vertical="center"/>
    </xf>
    <xf numFmtId="0" fontId="9" fillId="4" borderId="272" xfId="3" applyFont="1" applyFill="1" applyBorder="1" applyAlignment="1">
      <alignment horizontal="center" vertical="center"/>
    </xf>
    <xf numFmtId="0" fontId="9" fillId="4" borderId="286" xfId="3" applyFont="1" applyFill="1" applyBorder="1" applyAlignment="1">
      <alignment horizontal="center" vertical="center"/>
    </xf>
    <xf numFmtId="0" fontId="9" fillId="4" borderId="287" xfId="3" applyFont="1" applyFill="1" applyBorder="1" applyAlignment="1">
      <alignment horizontal="center" vertical="center"/>
    </xf>
    <xf numFmtId="0" fontId="9" fillId="0" borderId="150" xfId="3" applyFont="1" applyBorder="1" applyAlignment="1">
      <alignment horizontal="center"/>
    </xf>
    <xf numFmtId="0" fontId="9" fillId="0" borderId="46" xfId="3" applyFont="1" applyBorder="1" applyAlignment="1">
      <alignment horizontal="center"/>
    </xf>
    <xf numFmtId="0" fontId="9" fillId="0" borderId="167" xfId="3" applyFont="1" applyBorder="1" applyAlignment="1">
      <alignment horizontal="center"/>
    </xf>
    <xf numFmtId="0" fontId="9" fillId="4" borderId="221" xfId="3" applyFont="1" applyFill="1" applyBorder="1" applyAlignment="1">
      <alignment horizontal="left" vertical="center"/>
    </xf>
    <xf numFmtId="0" fontId="9" fillId="4" borderId="222" xfId="3" applyFont="1" applyFill="1" applyBorder="1" applyAlignment="1">
      <alignment horizontal="left" vertical="center"/>
    </xf>
    <xf numFmtId="0" fontId="9" fillId="4" borderId="223" xfId="3" applyFont="1" applyFill="1" applyBorder="1" applyAlignment="1">
      <alignment horizontal="left" vertical="center"/>
    </xf>
    <xf numFmtId="0" fontId="9" fillId="0" borderId="224" xfId="3" applyFont="1" applyBorder="1" applyAlignment="1">
      <alignment horizontal="left"/>
    </xf>
    <xf numFmtId="0" fontId="9" fillId="0" borderId="222" xfId="3" applyFont="1" applyBorder="1" applyAlignment="1">
      <alignment horizontal="left"/>
    </xf>
    <xf numFmtId="0" fontId="9" fillId="0" borderId="225" xfId="3" applyFont="1" applyBorder="1" applyAlignment="1">
      <alignment horizontal="left"/>
    </xf>
    <xf numFmtId="0" fontId="9" fillId="0" borderId="15" xfId="3" applyFont="1" applyBorder="1" applyAlignment="1">
      <alignment horizontal="left"/>
    </xf>
    <xf numFmtId="0" fontId="9" fillId="0" borderId="18" xfId="3" applyFont="1" applyBorder="1" applyAlignment="1">
      <alignment horizontal="left"/>
    </xf>
    <xf numFmtId="0" fontId="9" fillId="4" borderId="19" xfId="3" applyFont="1" applyFill="1" applyBorder="1" applyAlignment="1">
      <alignment horizontal="left"/>
    </xf>
    <xf numFmtId="0" fontId="9" fillId="4" borderId="20" xfId="3" applyFont="1" applyFill="1" applyBorder="1" applyAlignment="1">
      <alignment horizontal="left"/>
    </xf>
    <xf numFmtId="0" fontId="9" fillId="0" borderId="20" xfId="3" applyFont="1" applyBorder="1" applyAlignment="1">
      <alignment horizontal="left"/>
    </xf>
    <xf numFmtId="0" fontId="9" fillId="0" borderId="23" xfId="3" applyFont="1" applyBorder="1" applyAlignment="1">
      <alignment horizontal="left"/>
    </xf>
    <xf numFmtId="0" fontId="9" fillId="4" borderId="14" xfId="3" applyFont="1" applyFill="1" applyBorder="1" applyAlignment="1">
      <alignment horizontal="left"/>
    </xf>
    <xf numFmtId="0" fontId="9" fillId="4" borderId="15" xfId="3" applyFont="1" applyFill="1" applyBorder="1" applyAlignment="1">
      <alignment horizontal="left"/>
    </xf>
    <xf numFmtId="0" fontId="9" fillId="0" borderId="281" xfId="3" applyFont="1" applyBorder="1" applyAlignment="1">
      <alignment horizontal="center" vertical="center" wrapText="1"/>
    </xf>
    <xf numFmtId="0" fontId="9" fillId="0" borderId="0" xfId="3" applyFont="1" applyAlignment="1">
      <alignment horizontal="center" vertical="center" wrapText="1"/>
    </xf>
    <xf numFmtId="0" fontId="9" fillId="0" borderId="214" xfId="3" applyFont="1" applyBorder="1" applyAlignment="1">
      <alignment horizontal="center" vertical="center" wrapText="1"/>
    </xf>
    <xf numFmtId="0" fontId="9" fillId="0" borderId="155" xfId="3" applyFont="1" applyBorder="1" applyAlignment="1">
      <alignment horizontal="center" vertical="center" wrapText="1"/>
    </xf>
    <xf numFmtId="0" fontId="9" fillId="0" borderId="2" xfId="3" applyFont="1" applyBorder="1" applyAlignment="1">
      <alignment horizontal="center" vertical="center" wrapText="1"/>
    </xf>
    <xf numFmtId="0" fontId="9" fillId="0" borderId="219" xfId="3" applyFont="1" applyBorder="1" applyAlignment="1">
      <alignment horizontal="center" vertical="center" wrapText="1"/>
    </xf>
    <xf numFmtId="0" fontId="12" fillId="4" borderId="148" xfId="3" applyFont="1" applyFill="1" applyBorder="1" applyAlignment="1">
      <alignment horizontal="center" textRotation="90" wrapText="1"/>
    </xf>
    <xf numFmtId="0" fontId="12" fillId="4" borderId="46" xfId="3" applyFont="1" applyFill="1" applyBorder="1" applyAlignment="1">
      <alignment horizontal="center" textRotation="90" wrapText="1"/>
    </xf>
    <xf numFmtId="0" fontId="12" fillId="4" borderId="25" xfId="3" applyFont="1" applyFill="1" applyBorder="1" applyAlignment="1">
      <alignment horizontal="center" textRotation="90" wrapText="1"/>
    </xf>
    <xf numFmtId="0" fontId="12" fillId="4" borderId="82" xfId="3" applyFont="1" applyFill="1" applyBorder="1" applyAlignment="1">
      <alignment horizontal="center" textRotation="90" wrapText="1"/>
    </xf>
    <xf numFmtId="0" fontId="12" fillId="4" borderId="79" xfId="3" applyFont="1" applyFill="1" applyBorder="1" applyAlignment="1">
      <alignment horizontal="center" textRotation="90" wrapText="1"/>
    </xf>
    <xf numFmtId="0" fontId="12" fillId="4" borderId="81" xfId="3" applyFont="1" applyFill="1" applyBorder="1" applyAlignment="1">
      <alignment horizontal="center" textRotation="90" wrapText="1"/>
    </xf>
    <xf numFmtId="0" fontId="12" fillId="4" borderId="148" xfId="3" applyFont="1" applyFill="1" applyBorder="1" applyAlignment="1">
      <alignment horizontal="center" textRotation="90"/>
    </xf>
    <xf numFmtId="0" fontId="12" fillId="4" borderId="46" xfId="3" applyFont="1" applyFill="1" applyBorder="1" applyAlignment="1">
      <alignment horizontal="center" textRotation="90"/>
    </xf>
    <xf numFmtId="0" fontId="12" fillId="4" borderId="25" xfId="3" applyFont="1" applyFill="1" applyBorder="1" applyAlignment="1">
      <alignment horizontal="center" textRotation="90"/>
    </xf>
    <xf numFmtId="0" fontId="12" fillId="4" borderId="82" xfId="3" applyFont="1" applyFill="1" applyBorder="1" applyAlignment="1">
      <alignment horizontal="center" textRotation="90"/>
    </xf>
    <xf numFmtId="0" fontId="12" fillId="4" borderId="79" xfId="3" applyFont="1" applyFill="1" applyBorder="1" applyAlignment="1">
      <alignment horizontal="center" textRotation="90"/>
    </xf>
    <xf numFmtId="0" fontId="12" fillId="4" borderId="81" xfId="3" applyFont="1" applyFill="1" applyBorder="1" applyAlignment="1">
      <alignment horizontal="center" textRotation="90"/>
    </xf>
    <xf numFmtId="0" fontId="12" fillId="4" borderId="167" xfId="3" applyFont="1" applyFill="1" applyBorder="1" applyAlignment="1">
      <alignment horizontal="center" textRotation="90" wrapText="1"/>
    </xf>
    <xf numFmtId="0" fontId="12" fillId="4" borderId="83" xfId="3" applyFont="1" applyFill="1" applyBorder="1" applyAlignment="1">
      <alignment horizontal="center" textRotation="90" wrapText="1"/>
    </xf>
    <xf numFmtId="0" fontId="12" fillId="4" borderId="146" xfId="3" applyFont="1" applyFill="1" applyBorder="1" applyAlignment="1">
      <alignment horizontal="center"/>
    </xf>
    <xf numFmtId="0" fontId="12" fillId="4" borderId="25" xfId="3" applyFont="1" applyFill="1" applyBorder="1" applyAlignment="1">
      <alignment horizontal="center"/>
    </xf>
    <xf numFmtId="0" fontId="12" fillId="4" borderId="147" xfId="3" applyFont="1" applyFill="1" applyBorder="1" applyAlignment="1">
      <alignment horizontal="center"/>
    </xf>
    <xf numFmtId="0" fontId="12" fillId="4" borderId="310" xfId="3" applyFont="1" applyFill="1" applyBorder="1" applyAlignment="1">
      <alignment horizontal="center"/>
    </xf>
    <xf numFmtId="0" fontId="12" fillId="4" borderId="81" xfId="3" applyFont="1" applyFill="1" applyBorder="1" applyAlignment="1">
      <alignment horizontal="center"/>
    </xf>
    <xf numFmtId="0" fontId="12" fillId="4" borderId="311" xfId="3" applyFont="1" applyFill="1" applyBorder="1" applyAlignment="1">
      <alignment horizontal="center"/>
    </xf>
    <xf numFmtId="0" fontId="12" fillId="4" borderId="26" xfId="3" applyFont="1" applyFill="1" applyBorder="1" applyAlignment="1">
      <alignment horizontal="center" wrapText="1"/>
    </xf>
    <xf numFmtId="0" fontId="12" fillId="4" borderId="27" xfId="3" applyFont="1" applyFill="1" applyBorder="1" applyAlignment="1">
      <alignment horizontal="center" wrapText="1"/>
    </xf>
    <xf numFmtId="0" fontId="12" fillId="4" borderId="169" xfId="3" applyFont="1" applyFill="1" applyBorder="1" applyAlignment="1">
      <alignment horizontal="center" wrapText="1"/>
    </xf>
    <xf numFmtId="0" fontId="9" fillId="4" borderId="291" xfId="3" applyFont="1" applyFill="1" applyBorder="1" applyAlignment="1">
      <alignment horizontal="center"/>
    </xf>
    <xf numFmtId="0" fontId="9" fillId="4" borderId="55" xfId="3" applyFont="1" applyFill="1" applyBorder="1" applyAlignment="1">
      <alignment horizontal="center"/>
    </xf>
    <xf numFmtId="0" fontId="9" fillId="4" borderId="292" xfId="3" applyFont="1" applyFill="1" applyBorder="1" applyAlignment="1">
      <alignment horizontal="center"/>
    </xf>
    <xf numFmtId="0" fontId="9" fillId="0" borderId="300" xfId="3" applyFont="1" applyBorder="1" applyAlignment="1">
      <alignment horizontal="center"/>
    </xf>
    <xf numFmtId="0" fontId="9" fillId="0" borderId="301" xfId="3" applyFont="1" applyBorder="1" applyAlignment="1">
      <alignment horizontal="center"/>
    </xf>
    <xf numFmtId="0" fontId="9" fillId="0" borderId="339" xfId="3" applyFont="1" applyBorder="1" applyAlignment="1">
      <alignment horizontal="center"/>
    </xf>
    <xf numFmtId="49" fontId="9" fillId="0" borderId="301" xfId="3" applyNumberFormat="1" applyFont="1" applyBorder="1" applyAlignment="1">
      <alignment horizontal="center"/>
    </xf>
    <xf numFmtId="49" fontId="9" fillId="0" borderId="339" xfId="3" applyNumberFormat="1" applyFont="1" applyBorder="1" applyAlignment="1">
      <alignment horizontal="center"/>
    </xf>
    <xf numFmtId="0" fontId="9" fillId="0" borderId="301" xfId="3" quotePrefix="1" applyFont="1" applyBorder="1" applyAlignment="1">
      <alignment horizontal="center"/>
    </xf>
    <xf numFmtId="0" fontId="9" fillId="0" borderId="340" xfId="3" applyFont="1" applyBorder="1" applyAlignment="1">
      <alignment horizontal="center"/>
    </xf>
    <xf numFmtId="0" fontId="9" fillId="0" borderId="245" xfId="3" applyFont="1" applyBorder="1" applyAlignment="1">
      <alignment horizontal="center"/>
    </xf>
    <xf numFmtId="0" fontId="9" fillId="0" borderId="341" xfId="3" applyFont="1" applyBorder="1" applyAlignment="1">
      <alignment horizontal="center"/>
    </xf>
    <xf numFmtId="0" fontId="9" fillId="0" borderId="306" xfId="3" applyFont="1" applyBorder="1" applyAlignment="1">
      <alignment horizontal="center"/>
    </xf>
    <xf numFmtId="0" fontId="9" fillId="0" borderId="305" xfId="3" applyFont="1" applyBorder="1" applyAlignment="1">
      <alignment horizontal="center"/>
    </xf>
    <xf numFmtId="0" fontId="9" fillId="0" borderId="247" xfId="3" applyFont="1" applyBorder="1" applyAlignment="1">
      <alignment horizontal="center"/>
    </xf>
    <xf numFmtId="14" fontId="9" fillId="0" borderId="340" xfId="3" applyNumberFormat="1" applyFont="1" applyBorder="1" applyAlignment="1">
      <alignment horizontal="center"/>
    </xf>
    <xf numFmtId="0" fontId="9" fillId="4" borderId="318" xfId="3" applyFont="1" applyFill="1" applyBorder="1" applyAlignment="1">
      <alignment horizontal="center"/>
    </xf>
    <xf numFmtId="0" fontId="9" fillId="4" borderId="53" xfId="3" applyFont="1" applyFill="1" applyBorder="1" applyAlignment="1">
      <alignment horizontal="center"/>
    </xf>
    <xf numFmtId="0" fontId="9" fillId="0" borderId="65" xfId="3" applyFont="1" applyBorder="1" applyAlignment="1">
      <alignment horizontal="center"/>
    </xf>
    <xf numFmtId="0" fontId="9" fillId="0" borderId="36" xfId="3" applyFont="1" applyBorder="1" applyAlignment="1">
      <alignment horizontal="center"/>
    </xf>
    <xf numFmtId="0" fontId="9" fillId="0" borderId="66" xfId="3" applyFont="1" applyBorder="1" applyAlignment="1">
      <alignment horizontal="center"/>
    </xf>
    <xf numFmtId="0" fontId="9" fillId="4" borderId="215" xfId="3" applyFont="1" applyFill="1" applyBorder="1" applyAlignment="1">
      <alignment horizontal="left"/>
    </xf>
    <xf numFmtId="0" fontId="9" fillId="4" borderId="216" xfId="3" applyFont="1" applyFill="1" applyBorder="1" applyAlignment="1">
      <alignment horizontal="left"/>
    </xf>
    <xf numFmtId="0" fontId="9" fillId="4" borderId="217" xfId="3" applyFont="1" applyFill="1" applyBorder="1" applyAlignment="1">
      <alignment horizontal="left"/>
    </xf>
    <xf numFmtId="0" fontId="9" fillId="4" borderId="218" xfId="3" applyFont="1" applyFill="1" applyBorder="1" applyAlignment="1">
      <alignment horizontal="left"/>
    </xf>
    <xf numFmtId="14" fontId="9" fillId="0" borderId="70" xfId="3" applyNumberFormat="1" applyFont="1" applyBorder="1" applyAlignment="1">
      <alignment horizontal="center"/>
    </xf>
    <xf numFmtId="14" fontId="9" fillId="0" borderId="71" xfId="3" applyNumberFormat="1" applyFont="1" applyBorder="1" applyAlignment="1">
      <alignment horizontal="center"/>
    </xf>
    <xf numFmtId="14" fontId="9" fillId="0" borderId="73" xfId="3" applyNumberFormat="1" applyFont="1" applyBorder="1" applyAlignment="1">
      <alignment horizontal="center"/>
    </xf>
    <xf numFmtId="0" fontId="9" fillId="4" borderId="74" xfId="3" applyFont="1" applyFill="1" applyBorder="1" applyAlignment="1">
      <alignment horizontal="left" vertical="center"/>
    </xf>
    <xf numFmtId="0" fontId="9" fillId="4" borderId="71" xfId="3" applyFont="1" applyFill="1" applyBorder="1" applyAlignment="1">
      <alignment horizontal="left" vertical="center"/>
    </xf>
    <xf numFmtId="0" fontId="9" fillId="4" borderId="72" xfId="3" applyFont="1" applyFill="1" applyBorder="1" applyAlignment="1">
      <alignment horizontal="left" vertical="center"/>
    </xf>
    <xf numFmtId="0" fontId="9" fillId="0" borderId="2" xfId="3" applyFont="1" applyBorder="1" applyAlignment="1">
      <alignment horizontal="center"/>
    </xf>
    <xf numFmtId="0" fontId="9" fillId="0" borderId="219" xfId="3" applyFont="1" applyBorder="1" applyAlignment="1">
      <alignment horizontal="center"/>
    </xf>
    <xf numFmtId="0" fontId="5" fillId="4" borderId="76" xfId="3" applyFont="1" applyFill="1" applyBorder="1" applyAlignment="1">
      <alignment horizontal="center"/>
    </xf>
    <xf numFmtId="0" fontId="5" fillId="4" borderId="48" xfId="3" applyFont="1" applyFill="1" applyBorder="1" applyAlignment="1">
      <alignment horizontal="center"/>
    </xf>
    <xf numFmtId="0" fontId="5" fillId="4" borderId="49" xfId="3" applyFont="1" applyFill="1" applyBorder="1" applyAlignment="1">
      <alignment horizontal="center"/>
    </xf>
    <xf numFmtId="0" fontId="9" fillId="4" borderId="200" xfId="3" applyFont="1" applyFill="1" applyBorder="1" applyAlignment="1">
      <alignment horizontal="left"/>
    </xf>
    <xf numFmtId="0" fontId="9" fillId="4" borderId="201" xfId="3" applyFont="1" applyFill="1" applyBorder="1" applyAlignment="1">
      <alignment horizontal="left"/>
    </xf>
    <xf numFmtId="0" fontId="9" fillId="4" borderId="202" xfId="3" applyFont="1" applyFill="1" applyBorder="1" applyAlignment="1">
      <alignment horizontal="left"/>
    </xf>
    <xf numFmtId="0" fontId="9" fillId="4" borderId="203" xfId="3" applyFont="1" applyFill="1" applyBorder="1" applyAlignment="1">
      <alignment horizontal="left"/>
    </xf>
    <xf numFmtId="0" fontId="9" fillId="0" borderId="204" xfId="3" applyFont="1" applyBorder="1" applyAlignment="1">
      <alignment horizontal="center"/>
    </xf>
    <xf numFmtId="0" fontId="9" fillId="0" borderId="205" xfId="3" applyFont="1" applyBorder="1" applyAlignment="1">
      <alignment horizontal="center"/>
    </xf>
    <xf numFmtId="0" fontId="9" fillId="0" borderId="206" xfId="3" applyFont="1" applyBorder="1" applyAlignment="1">
      <alignment horizontal="center"/>
    </xf>
    <xf numFmtId="0" fontId="9" fillId="4" borderId="207" xfId="3" applyFont="1" applyFill="1" applyBorder="1" applyAlignment="1">
      <alignment horizontal="left" vertical="center"/>
    </xf>
    <xf numFmtId="0" fontId="9" fillId="4" borderId="205" xfId="3" applyFont="1" applyFill="1" applyBorder="1" applyAlignment="1">
      <alignment horizontal="left" vertical="center"/>
    </xf>
    <xf numFmtId="0" fontId="9" fillId="4" borderId="208" xfId="3" applyFont="1" applyFill="1" applyBorder="1" applyAlignment="1">
      <alignment horizontal="left" vertical="center"/>
    </xf>
    <xf numFmtId="0" fontId="9" fillId="4" borderId="67" xfId="3" applyFont="1" applyFill="1" applyBorder="1" applyAlignment="1">
      <alignment horizontal="left" vertical="center"/>
    </xf>
    <xf numFmtId="0" fontId="9" fillId="4" borderId="36" xfId="3" applyFont="1" applyFill="1" applyBorder="1" applyAlignment="1">
      <alignment horizontal="left" vertical="center"/>
    </xf>
    <xf numFmtId="0" fontId="9" fillId="4" borderId="37" xfId="3" applyFont="1" applyFill="1" applyBorder="1" applyAlignment="1">
      <alignment horizontal="left" vertical="center"/>
    </xf>
    <xf numFmtId="0" fontId="9" fillId="0" borderId="107" xfId="3" applyFont="1" applyBorder="1" applyAlignment="1">
      <alignment horizontal="left" vertical="center"/>
    </xf>
    <xf numFmtId="0" fontId="9" fillId="0" borderId="209" xfId="3" applyFont="1" applyBorder="1" applyAlignment="1">
      <alignment horizontal="left" vertical="center"/>
    </xf>
    <xf numFmtId="0" fontId="9" fillId="0" borderId="0" xfId="3" applyFont="1" applyAlignment="1">
      <alignment horizontal="left" vertical="center"/>
    </xf>
    <xf numFmtId="0" fontId="9" fillId="0" borderId="214" xfId="3" applyFont="1" applyBorder="1" applyAlignment="1">
      <alignment horizontal="left" vertical="center"/>
    </xf>
    <xf numFmtId="0" fontId="9" fillId="0" borderId="60" xfId="3" applyFont="1" applyBorder="1" applyAlignment="1">
      <alignment horizontal="left" vertical="center"/>
    </xf>
    <xf numFmtId="0" fontId="9" fillId="0" borderId="64" xfId="3" applyFont="1" applyBorder="1" applyAlignment="1">
      <alignment horizontal="left" vertical="center"/>
    </xf>
    <xf numFmtId="0" fontId="9" fillId="4" borderId="210" xfId="3" applyFont="1" applyFill="1" applyBorder="1" applyAlignment="1">
      <alignment horizontal="left"/>
    </xf>
    <xf numFmtId="0" fontId="9" fillId="4" borderId="211" xfId="3" applyFont="1" applyFill="1" applyBorder="1" applyAlignment="1">
      <alignment horizontal="left"/>
    </xf>
    <xf numFmtId="0" fontId="9" fillId="4" borderId="212" xfId="3" applyFont="1" applyFill="1" applyBorder="1" applyAlignment="1">
      <alignment horizontal="left"/>
    </xf>
    <xf numFmtId="0" fontId="9" fillId="4" borderId="213" xfId="3" applyFont="1" applyFill="1" applyBorder="1" applyAlignment="1">
      <alignment horizontal="left"/>
    </xf>
  </cellXfs>
  <cellStyles count="5">
    <cellStyle name="Link" xfId="4" builtinId="8"/>
    <cellStyle name="Standard" xfId="0" builtinId="0"/>
    <cellStyle name="Standard 2" xfId="1" xr:uid="{00000000-0005-0000-0000-000002000000}"/>
    <cellStyle name="Standard 2 2" xfId="3" xr:uid="{00000000-0005-0000-0000-000003000000}"/>
    <cellStyle name="Standard 3" xfId="2" xr:uid="{00000000-0005-0000-0000-000004000000}"/>
  </cellStyles>
  <dxfs count="886"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F7C80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rgb="FFFF7C80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F7C80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rgb="FFFFC000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>
          <bgColor theme="7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 patternType="solid">
          <fgColor rgb="FFFF7C80"/>
          <bgColor rgb="FFFF7C80"/>
        </patternFill>
      </fill>
    </dxf>
    <dxf>
      <fill>
        <patternFill>
          <bgColor theme="0" tint="-0.34998626667073579"/>
        </patternFill>
      </fill>
    </dxf>
    <dxf>
      <fill>
        <patternFill>
          <bgColor theme="8" tint="0.79998168889431442"/>
        </patternFill>
      </fill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7999816888943144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7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8" tint="0.79998168889431442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7" tint="0.79998168889431442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8" tint="0.79998168889431442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7" tint="0.79998168889431442"/>
        </patternFill>
      </fill>
    </dxf>
    <dxf>
      <fill>
        <patternFill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8" tint="0.79998168889431442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8" tint="0.79998168889431442"/>
        </patternFill>
      </fill>
    </dxf>
    <dxf>
      <fill>
        <patternFill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7" tint="0.79998168889431442"/>
        </patternFill>
      </fill>
    </dxf>
    <dxf>
      <fill>
        <patternFill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ont>
        <color rgb="FFFF0000"/>
      </font>
    </dxf>
    <dxf>
      <font>
        <color rgb="FFFF0000"/>
      </font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 patternType="solid">
          <bgColor theme="0" tint="-0.34998626667073579"/>
        </patternFill>
      </fill>
    </dxf>
    <dxf>
      <fill>
        <patternFill patternType="solid">
          <bgColor theme="0" tint="-0.34998626667073579"/>
        </patternFill>
      </fill>
    </dxf>
    <dxf>
      <fill>
        <patternFill patternType="solid">
          <bgColor theme="0" tint="-0.34998626667073579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 patternType="solid">
          <bgColor theme="0" tint="-0.34998626667073579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 patternType="solid">
          <bgColor theme="0" tint="-0.34998626667073579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 patternType="solid">
          <bgColor theme="0" tint="-0.34998626667073579"/>
        </patternFill>
      </fill>
    </dxf>
    <dxf>
      <fill>
        <patternFill patternType="solid">
          <bgColor theme="0" tint="-0.34998626667073579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7C80"/>
        </patternFill>
      </fill>
    </dxf>
    <dxf>
      <fill>
        <patternFill>
          <bgColor rgb="FFFF0000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0" tint="-0.34998626667073579"/>
        </patternFill>
      </fill>
    </dxf>
    <dxf>
      <fill>
        <patternFill>
          <bgColor theme="8" tint="0.79998168889431442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rgb="FFFF0000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rgb="FFFF0000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79998168889431442"/>
        </patternFill>
      </fill>
    </dxf>
    <dxf>
      <fill>
        <patternFill>
          <bgColor rgb="FFFF000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0000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FF0000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7999816888943144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8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8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7" tint="0.79998168889431442"/>
        </patternFill>
      </fill>
    </dxf>
    <dxf>
      <fill>
        <patternFill>
          <bgColor theme="9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externalLink" Target="externalLinks/externalLink7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0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externalLink" Target="externalLinks/externalLink6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5.xml"/><Relationship Id="rId20" Type="http://schemas.openxmlformats.org/officeDocument/2006/relationships/externalLink" Target="externalLinks/externalLink9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3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23" Type="http://schemas.openxmlformats.org/officeDocument/2006/relationships/externalLink" Target="externalLinks/externalLink12.xml"/><Relationship Id="rId28" Type="http://schemas.microsoft.com/office/2017/10/relationships/person" Target="persons/perso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8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Relationship Id="rId22" Type="http://schemas.openxmlformats.org/officeDocument/2006/relationships/externalLink" Target="externalLinks/externalLink11.xml"/><Relationship Id="rId27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GQ-3\Quality%20Readiness\Berichte%20-%20Audits%20-%20Potentialanalysen\_AuditFormulare\VA_000000_Audi-NeueRegelen-Stand281008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cs.sp.rehau.org/pd/MBW213BMP/projectwork/09%20QPUnterlagen/Bemusterungsunterlagen/Bemusterungsabstimmung%2026.06.2014/13%2012%2020%20Bemusterungsplanungsformular%20f&#252;r%20Kaufteile%20deu-eng%20V8.1%20(EXT3)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krahgruppe.sharepoint.com/DOCUME~1/Bozivko/LOCALS~1/Temp/notes9D76E5/2010-06%20Testdeckblatt%20VDA%20neu%20Version%202.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krahgruppe.sharepoint.com/01%20Michas%20QAM-Festplatte/03%20Audit/VDA%206.3/2012-01%20Erweiterungsversion%20VDA%206.3%20Bewertungstool%20Version%208.7%20deu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krahgruppe.sharepoint.com/WINDOWS/Temp/OLKA7/20100421%20BAG%20R231%20Faurecia_I%20Tafel%20Oberteil_V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krahgruppe.sharepoint.com/00%20Michas%20Dateien/600%20Archiv/VDA%206.3%20neu%20DAG%20Baustell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c05000020172529_Schab\00%20Michas%20Dateien\600%20Archiv\Reiseantrag%20V14%20Team%20Nitzsch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krahgruppe.sharepoint.com/GQ-3/Quality%20Readiness/Berichte%20-%20Audits%20-%20Potentialanalysen/_AuditFormulare/VA_000000_Audi-NeueRegelen-Stand28100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krahgruppe.sharepoint.com/Users/kaniach/AppData/Local/Microsoft/Windows/Temporary%20Internet%20Files/Content.Outlook/GI9GENRU/2014-01-20%20Bemusterungsplanungsformular%20Kaufteile%20inkl%20PT%20deu-eng%20V8.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Standards\MCG_QK%20Vorlagen\Reiseabrechnung%20Version%201.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krahgruppe.sharepoint.com/GQ-3/Quality%20Readiness/Berichte%20-%20Audits%20-%20Potentialanalysen/_AuditFormulare/VA_000000_ABC_Musterstadt(D)_17_10_0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krahgruppe.sharepoint.com/Daten/DATEN/Weiss/Allg/C_P_QM_AM/20_Bemusterung/0100_VDA_Arbeitskreis/40_Arbeitsst&#228;nde_Arbeitsgruppe/190418_Arbeitsgruppentreffen/180418_Formblatt_Bewertungen_Deckblatt.xlsm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1%20Aufgaben%20PMT\1.1%20Bemusterung\05%20Globale%20Freigabe\Freigabebaum\Kataloge\2017-09-21%20Nachweisbeschreibung%20MASTER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Voreinstellungen"/>
      <sheetName val="Eingabe"/>
      <sheetName val="Deckblatt"/>
      <sheetName val="Q-Fähigk"/>
      <sheetName val="Proz-Balken"/>
      <sheetName val="Auswertg 1"/>
      <sheetName val="Auswertg 2"/>
      <sheetName val="Auswertg 3"/>
      <sheetName val="Sofortmaßnahmen"/>
      <sheetName val="Streifenliste"/>
      <sheetName val="QTP dt."/>
      <sheetName val="ProduktA"/>
      <sheetName val="ProduktA (2)"/>
      <sheetName val="ProduktA (3)"/>
      <sheetName val="Erläuterung"/>
      <sheetName val="QTP engl."/>
      <sheetName val="Prozessschritte extern"/>
      <sheetName val="Prozessschritte intern"/>
      <sheetName val="PrdGrp-TEXTE"/>
      <sheetName val="Vorlage Vorabkopie"/>
      <sheetName val="Tabelle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tart"/>
      <sheetName val="BPF - SPF"/>
      <sheetName val="Teilebuendel - common parts"/>
      <sheetName val="Setzteile - directed parts"/>
      <sheetName val="Korossion - Chrom"/>
      <sheetName val="Korossion - PTS"/>
      <sheetName val="Werkstoff"/>
      <sheetName val="Lackhaftung"/>
      <sheetName val="R&amp;D Planung - R&amp;D plan"/>
      <sheetName val="Änderungen -  History"/>
      <sheetName val="Listen"/>
      <sheetName val="Formular BAG"/>
      <sheetName val="Teilebuendel"/>
      <sheetName val="Formblattlebenslauf"/>
      <sheetName val="Liste"/>
    </sheetNames>
    <sheetDataSet>
      <sheetData sheetId="0"/>
      <sheetData sheetId="1"/>
      <sheetData sheetId="2"/>
      <sheetData sheetId="3"/>
      <sheetData sheetId="4">
        <row r="948">
          <cell r="U948" t="str">
            <v xml:space="preserve">Ja / Yes </v>
          </cell>
        </row>
      </sheetData>
      <sheetData sheetId="5"/>
      <sheetData sheetId="6"/>
      <sheetData sheetId="7"/>
      <sheetData sheetId="8"/>
      <sheetData sheetId="9"/>
      <sheetData sheetId="10">
        <row r="1">
          <cell r="B1" t="str">
            <v>001</v>
          </cell>
        </row>
        <row r="2">
          <cell r="A2">
            <v>0</v>
          </cell>
        </row>
        <row r="3">
          <cell r="A3">
            <v>1</v>
          </cell>
        </row>
        <row r="4">
          <cell r="A4">
            <v>2</v>
          </cell>
        </row>
        <row r="5">
          <cell r="A5">
            <v>3</v>
          </cell>
        </row>
        <row r="6">
          <cell r="A6">
            <v>4</v>
          </cell>
        </row>
        <row r="7">
          <cell r="A7">
            <v>5</v>
          </cell>
        </row>
        <row r="8">
          <cell r="A8">
            <v>6</v>
          </cell>
        </row>
        <row r="9">
          <cell r="A9">
            <v>7</v>
          </cell>
        </row>
        <row r="10">
          <cell r="A10">
            <v>8</v>
          </cell>
        </row>
        <row r="11">
          <cell r="A11">
            <v>9</v>
          </cell>
        </row>
        <row r="12">
          <cell r="A12">
            <v>10</v>
          </cell>
        </row>
        <row r="13">
          <cell r="A13">
            <v>11</v>
          </cell>
        </row>
        <row r="14">
          <cell r="A14">
            <v>12</v>
          </cell>
        </row>
        <row r="15">
          <cell r="A15">
            <v>13</v>
          </cell>
        </row>
        <row r="16">
          <cell r="A16">
            <v>14</v>
          </cell>
        </row>
        <row r="17">
          <cell r="A17">
            <v>15</v>
          </cell>
        </row>
        <row r="18">
          <cell r="A18">
            <v>16</v>
          </cell>
        </row>
        <row r="19">
          <cell r="A19">
            <v>17</v>
          </cell>
        </row>
        <row r="20">
          <cell r="A20">
            <v>18</v>
          </cell>
        </row>
        <row r="21">
          <cell r="A21">
            <v>19</v>
          </cell>
        </row>
        <row r="22">
          <cell r="A22">
            <v>20</v>
          </cell>
        </row>
        <row r="23">
          <cell r="A23">
            <v>21</v>
          </cell>
        </row>
        <row r="24">
          <cell r="A24">
            <v>22</v>
          </cell>
        </row>
        <row r="25">
          <cell r="A25">
            <v>23</v>
          </cell>
        </row>
        <row r="26">
          <cell r="A26">
            <v>24</v>
          </cell>
        </row>
        <row r="27">
          <cell r="A27">
            <v>25</v>
          </cell>
        </row>
        <row r="28">
          <cell r="A28">
            <v>26</v>
          </cell>
        </row>
        <row r="29">
          <cell r="A29">
            <v>27</v>
          </cell>
        </row>
        <row r="30">
          <cell r="A30">
            <v>28</v>
          </cell>
        </row>
        <row r="31">
          <cell r="A31">
            <v>29</v>
          </cell>
        </row>
        <row r="32">
          <cell r="A32">
            <v>30</v>
          </cell>
        </row>
        <row r="33">
          <cell r="A33">
            <v>31</v>
          </cell>
        </row>
        <row r="34">
          <cell r="A34">
            <v>32</v>
          </cell>
        </row>
        <row r="35">
          <cell r="A35">
            <v>33</v>
          </cell>
        </row>
        <row r="36">
          <cell r="A36">
            <v>34</v>
          </cell>
        </row>
        <row r="37">
          <cell r="A37">
            <v>35</v>
          </cell>
        </row>
        <row r="38">
          <cell r="A38">
            <v>36</v>
          </cell>
        </row>
        <row r="39">
          <cell r="A39">
            <v>37</v>
          </cell>
        </row>
        <row r="40">
          <cell r="A40">
            <v>38</v>
          </cell>
        </row>
        <row r="41">
          <cell r="A41">
            <v>39</v>
          </cell>
        </row>
        <row r="42">
          <cell r="A42">
            <v>40</v>
          </cell>
        </row>
        <row r="43">
          <cell r="A43">
            <v>41</v>
          </cell>
        </row>
        <row r="44">
          <cell r="A44">
            <v>42</v>
          </cell>
        </row>
        <row r="45">
          <cell r="A45">
            <v>43</v>
          </cell>
        </row>
        <row r="46">
          <cell r="A46">
            <v>44</v>
          </cell>
        </row>
        <row r="47">
          <cell r="A47">
            <v>45</v>
          </cell>
        </row>
        <row r="48">
          <cell r="A48">
            <v>46</v>
          </cell>
        </row>
        <row r="49">
          <cell r="A49">
            <v>47</v>
          </cell>
        </row>
        <row r="50">
          <cell r="A50">
            <v>48</v>
          </cell>
        </row>
        <row r="51">
          <cell r="A51">
            <v>49</v>
          </cell>
        </row>
        <row r="52">
          <cell r="A52">
            <v>50</v>
          </cell>
        </row>
        <row r="53">
          <cell r="A53">
            <v>51</v>
          </cell>
        </row>
        <row r="54">
          <cell r="A54">
            <v>52</v>
          </cell>
        </row>
        <row r="55">
          <cell r="A55">
            <v>53</v>
          </cell>
        </row>
        <row r="56">
          <cell r="A56">
            <v>54</v>
          </cell>
        </row>
        <row r="57">
          <cell r="A57">
            <v>55</v>
          </cell>
        </row>
        <row r="58">
          <cell r="A58">
            <v>56</v>
          </cell>
        </row>
        <row r="59">
          <cell r="A59">
            <v>57</v>
          </cell>
        </row>
        <row r="60">
          <cell r="A60">
            <v>58</v>
          </cell>
        </row>
        <row r="61">
          <cell r="A61">
            <v>59</v>
          </cell>
        </row>
        <row r="62">
          <cell r="A62">
            <v>60</v>
          </cell>
        </row>
      </sheetData>
      <sheetData sheetId="11"/>
      <sheetData sheetId="12"/>
      <sheetData sheetId="13"/>
      <sheetData sheetId="14">
        <row r="1">
          <cell r="F1" t="str">
            <v>A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eckblatt"/>
      <sheetName val="Blatt2"/>
      <sheetName val="Entwicklung u. Prozessschritt 1"/>
      <sheetName val="MN"/>
      <sheetName val="Bewertun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eckblatt"/>
      <sheetName val="Potenzialanalyse"/>
      <sheetName val="Poti Bewertung"/>
      <sheetName val="LOG-Aspekte Potentialanalyse"/>
      <sheetName val="Maßnahmen Potenzialanalyse"/>
      <sheetName val="Maßnahmen Lft-Erklärung"/>
      <sheetName val="Prozessschritte definieren"/>
      <sheetName val="Prozessaudit Fragen"/>
      <sheetName val="Bewertungsmatrix"/>
      <sheetName val="Prozentbalken"/>
      <sheetName val="Massnahmenplan"/>
      <sheetName val="Änderungshistorie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lanung"/>
      <sheetName val="Forderungen BSM 1"/>
      <sheetName val="Übersicht"/>
      <sheetName val="Listen"/>
    </sheetNames>
    <sheetDataSet>
      <sheetData sheetId="0" refreshError="1"/>
      <sheetData sheetId="1" refreshError="1"/>
      <sheetData sheetId="2" refreshError="1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eckblatt VDA neu"/>
      <sheetName val="Deckblatt"/>
      <sheetName val="Bewertungsmatrix"/>
      <sheetName val="Prozent Balken"/>
      <sheetName val="Tabell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iseantrag"/>
      <sheetName val="Reiseabrechnung"/>
      <sheetName val="Eigenbeleg km eigenes Fzg"/>
      <sheetName val="Auswahllisten"/>
    </sheetNames>
    <sheetDataSet>
      <sheetData sheetId="0" refreshError="1"/>
      <sheetData sheetId="1" refreshError="1"/>
      <sheetData sheetId="2" refreshError="1"/>
      <sheetData sheetId="3" refreshError="1">
        <row r="1">
          <cell r="O1" t="str">
            <v>A</v>
          </cell>
        </row>
        <row r="2">
          <cell r="O2" t="str">
            <v>Ägypten</v>
          </cell>
        </row>
        <row r="3">
          <cell r="B3" t="str">
            <v>Nitzsche</v>
          </cell>
          <cell r="O3" t="str">
            <v>Äquatorialguinea</v>
          </cell>
        </row>
        <row r="4">
          <cell r="B4" t="str">
            <v>Barisic</v>
          </cell>
          <cell r="O4" t="str">
            <v>Äthiopien</v>
          </cell>
        </row>
        <row r="5">
          <cell r="B5" t="str">
            <v>Deskaj</v>
          </cell>
          <cell r="O5" t="str">
            <v>Afghanistan</v>
          </cell>
        </row>
        <row r="6">
          <cell r="B6" t="str">
            <v>Gallo</v>
          </cell>
          <cell r="O6" t="str">
            <v>Albanien</v>
          </cell>
        </row>
        <row r="7">
          <cell r="B7" t="str">
            <v>Gerstmeier</v>
          </cell>
          <cell r="O7" t="str">
            <v>Algerien</v>
          </cell>
        </row>
        <row r="8">
          <cell r="B8" t="str">
            <v>Herder</v>
          </cell>
          <cell r="O8" t="str">
            <v>Andorra</v>
          </cell>
        </row>
        <row r="9">
          <cell r="B9" t="str">
            <v>Kleindienst</v>
          </cell>
          <cell r="O9" t="str">
            <v>Angola</v>
          </cell>
        </row>
        <row r="10">
          <cell r="B10" t="str">
            <v>Mittnacht</v>
          </cell>
          <cell r="O10" t="str">
            <v>Antigua und Barbuda</v>
          </cell>
        </row>
        <row r="11">
          <cell r="B11" t="str">
            <v>Schab</v>
          </cell>
          <cell r="O11" t="str">
            <v>Argentinien</v>
          </cell>
        </row>
        <row r="12">
          <cell r="B12" t="str">
            <v>Schilling</v>
          </cell>
          <cell r="O12" t="str">
            <v>Armenien</v>
          </cell>
        </row>
        <row r="13">
          <cell r="B13" t="str">
            <v>Schubert</v>
          </cell>
          <cell r="O13" t="str">
            <v>Aserbaidschan</v>
          </cell>
        </row>
        <row r="14">
          <cell r="B14" t="str">
            <v>Taube</v>
          </cell>
          <cell r="O14" t="str">
            <v>Australien</v>
          </cell>
        </row>
        <row r="15">
          <cell r="O15" t="str">
            <v>B</v>
          </cell>
        </row>
        <row r="16">
          <cell r="O16" t="str">
            <v>Bahamas</v>
          </cell>
        </row>
        <row r="17">
          <cell r="O17" t="str">
            <v>Bahrain</v>
          </cell>
        </row>
        <row r="18">
          <cell r="O18" t="str">
            <v>Bangladesch</v>
          </cell>
        </row>
        <row r="19">
          <cell r="O19" t="str">
            <v>Barbados</v>
          </cell>
        </row>
        <row r="20">
          <cell r="O20" t="str">
            <v>Belgien</v>
          </cell>
        </row>
        <row r="21">
          <cell r="C21" t="str">
            <v>Besuch</v>
          </cell>
          <cell r="G21" t="str">
            <v>Business</v>
          </cell>
          <cell r="O21" t="str">
            <v>Belize</v>
          </cell>
        </row>
        <row r="22">
          <cell r="C22" t="str">
            <v>DPA Teil 1</v>
          </cell>
          <cell r="G22" t="str">
            <v>Economy</v>
          </cell>
          <cell r="O22" t="str">
            <v>Benin</v>
          </cell>
        </row>
        <row r="23">
          <cell r="C23" t="str">
            <v>DPA Teil 2</v>
          </cell>
          <cell r="G23" t="str">
            <v>Spartarif</v>
          </cell>
          <cell r="O23" t="str">
            <v>Bhutan</v>
          </cell>
        </row>
        <row r="24">
          <cell r="C24" t="str">
            <v>DPA Teil 3</v>
          </cell>
          <cell r="O24" t="str">
            <v>Bolivien</v>
          </cell>
        </row>
        <row r="25">
          <cell r="C25" t="str">
            <v>DPA Teil 1+2</v>
          </cell>
          <cell r="O25" t="str">
            <v>Bosnien und Herzegowina</v>
          </cell>
        </row>
        <row r="26">
          <cell r="C26" t="str">
            <v>LPA</v>
          </cell>
          <cell r="O26" t="str">
            <v>Botsuana</v>
          </cell>
        </row>
        <row r="27">
          <cell r="C27" t="str">
            <v>PPF</v>
          </cell>
          <cell r="O27" t="str">
            <v>Brasilien</v>
          </cell>
        </row>
        <row r="28">
          <cell r="C28" t="str">
            <v>REQ</v>
          </cell>
          <cell r="O28" t="str">
            <v>Brunei</v>
          </cell>
        </row>
        <row r="29">
          <cell r="C29" t="str">
            <v>Source Evaluation</v>
          </cell>
          <cell r="O29" t="str">
            <v>Bulgarien</v>
          </cell>
        </row>
        <row r="30">
          <cell r="C30" t="str">
            <v>TRL</v>
          </cell>
          <cell r="O30" t="str">
            <v>Burkina Faso</v>
          </cell>
        </row>
        <row r="31">
          <cell r="C31" t="str">
            <v>Sonstiges</v>
          </cell>
          <cell r="O31" t="str">
            <v>Burundi</v>
          </cell>
        </row>
        <row r="32">
          <cell r="O32" t="str">
            <v>C</v>
          </cell>
        </row>
        <row r="33">
          <cell r="O33" t="str">
            <v>Chile</v>
          </cell>
        </row>
        <row r="34">
          <cell r="O34" t="str">
            <v>China</v>
          </cell>
        </row>
        <row r="35">
          <cell r="O35" t="str">
            <v>Costa Rica</v>
          </cell>
        </row>
        <row r="36">
          <cell r="O36" t="str">
            <v>D</v>
          </cell>
        </row>
        <row r="37">
          <cell r="O37" t="str">
            <v>Dänemark</v>
          </cell>
        </row>
        <row r="38">
          <cell r="O38" t="str">
            <v>Deutschland</v>
          </cell>
        </row>
        <row r="39">
          <cell r="O39" t="str">
            <v>Dominica</v>
          </cell>
        </row>
        <row r="40">
          <cell r="O40" t="str">
            <v>Dominikanische Republik</v>
          </cell>
        </row>
        <row r="41">
          <cell r="O41" t="str">
            <v>Dschibuti</v>
          </cell>
        </row>
        <row r="42">
          <cell r="O42" t="str">
            <v>E</v>
          </cell>
        </row>
        <row r="43">
          <cell r="O43" t="str">
            <v>Ecuador</v>
          </cell>
        </row>
        <row r="44">
          <cell r="O44" t="str">
            <v>El Salvador</v>
          </cell>
        </row>
        <row r="45">
          <cell r="O45" t="str">
            <v>Elfenbeinküste</v>
          </cell>
        </row>
        <row r="46">
          <cell r="O46" t="str">
            <v>Eritrea</v>
          </cell>
        </row>
        <row r="47">
          <cell r="O47" t="str">
            <v>Estland</v>
          </cell>
        </row>
        <row r="48">
          <cell r="O48" t="str">
            <v>F</v>
          </cell>
        </row>
        <row r="49">
          <cell r="O49" t="str">
            <v>Fidschi</v>
          </cell>
        </row>
        <row r="50">
          <cell r="O50" t="str">
            <v>Finnland</v>
          </cell>
        </row>
        <row r="51">
          <cell r="O51" t="str">
            <v>Frankreich</v>
          </cell>
        </row>
        <row r="52">
          <cell r="O52" t="str">
            <v>G</v>
          </cell>
        </row>
        <row r="53">
          <cell r="O53" t="str">
            <v>Gabun</v>
          </cell>
        </row>
        <row r="54">
          <cell r="O54" t="str">
            <v>Gambia</v>
          </cell>
        </row>
        <row r="55">
          <cell r="O55" t="str">
            <v>Georgien</v>
          </cell>
        </row>
        <row r="56">
          <cell r="O56" t="str">
            <v>Ghana</v>
          </cell>
        </row>
        <row r="57">
          <cell r="O57" t="str">
            <v>Grenada</v>
          </cell>
        </row>
        <row r="58">
          <cell r="O58" t="str">
            <v>Griechenland</v>
          </cell>
        </row>
        <row r="59">
          <cell r="O59" t="str">
            <v>Großbritannien</v>
          </cell>
        </row>
        <row r="60">
          <cell r="O60" t="str">
            <v>Guatemala</v>
          </cell>
        </row>
        <row r="61">
          <cell r="O61" t="str">
            <v>Guinea</v>
          </cell>
        </row>
        <row r="62">
          <cell r="O62" t="str">
            <v>Guinea-Bissau</v>
          </cell>
        </row>
        <row r="63">
          <cell r="O63" t="str">
            <v>Guyana</v>
          </cell>
        </row>
        <row r="64">
          <cell r="O64" t="str">
            <v>H</v>
          </cell>
        </row>
        <row r="65">
          <cell r="O65" t="str">
            <v>Haiti</v>
          </cell>
        </row>
        <row r="66">
          <cell r="O66" t="str">
            <v>Honduras</v>
          </cell>
        </row>
        <row r="67">
          <cell r="O67" t="str">
            <v>I</v>
          </cell>
        </row>
        <row r="68">
          <cell r="O68" t="str">
            <v>Indien</v>
          </cell>
        </row>
        <row r="69">
          <cell r="O69" t="str">
            <v>Indonesien</v>
          </cell>
        </row>
        <row r="70">
          <cell r="O70" t="str">
            <v>Irak</v>
          </cell>
        </row>
        <row r="71">
          <cell r="O71" t="str">
            <v>Iran</v>
          </cell>
        </row>
        <row r="72">
          <cell r="O72" t="str">
            <v>Irland</v>
          </cell>
        </row>
        <row r="73">
          <cell r="O73" t="str">
            <v>Island</v>
          </cell>
        </row>
        <row r="74">
          <cell r="O74" t="str">
            <v>Israel</v>
          </cell>
        </row>
        <row r="75">
          <cell r="O75" t="str">
            <v>Italien</v>
          </cell>
        </row>
        <row r="76">
          <cell r="O76" t="str">
            <v>J</v>
          </cell>
        </row>
        <row r="77">
          <cell r="O77" t="str">
            <v>Jamaika</v>
          </cell>
        </row>
        <row r="78">
          <cell r="O78" t="str">
            <v>Japan</v>
          </cell>
        </row>
        <row r="79">
          <cell r="O79" t="str">
            <v>Jemen</v>
          </cell>
        </row>
        <row r="80">
          <cell r="O80" t="str">
            <v>Jordanien</v>
          </cell>
        </row>
        <row r="81">
          <cell r="O81" t="str">
            <v>K</v>
          </cell>
        </row>
        <row r="82">
          <cell r="O82" t="str">
            <v>Kambodscha</v>
          </cell>
        </row>
        <row r="83">
          <cell r="O83" t="str">
            <v>Kamerun</v>
          </cell>
        </row>
        <row r="84">
          <cell r="O84" t="str">
            <v>Kanada</v>
          </cell>
        </row>
        <row r="85">
          <cell r="O85" t="str">
            <v>Kap Verde</v>
          </cell>
        </row>
        <row r="86">
          <cell r="O86" t="str">
            <v>Kasachstan</v>
          </cell>
        </row>
        <row r="87">
          <cell r="O87" t="str">
            <v>Katar</v>
          </cell>
        </row>
        <row r="88">
          <cell r="O88" t="str">
            <v>Kenia</v>
          </cell>
        </row>
        <row r="89">
          <cell r="O89" t="str">
            <v>Kirgistan</v>
          </cell>
        </row>
        <row r="90">
          <cell r="O90" t="str">
            <v>Kiribati</v>
          </cell>
        </row>
        <row r="91">
          <cell r="O91" t="str">
            <v>Kolumbien</v>
          </cell>
        </row>
        <row r="92">
          <cell r="O92" t="str">
            <v>Komoren</v>
          </cell>
        </row>
        <row r="93">
          <cell r="O93" t="str">
            <v>Kongo, Republik</v>
          </cell>
        </row>
        <row r="94">
          <cell r="O94" t="str">
            <v>Kongo, Demokratische Republik</v>
          </cell>
        </row>
        <row r="95">
          <cell r="O95" t="str">
            <v>Kroatien</v>
          </cell>
        </row>
        <row r="96">
          <cell r="O96" t="str">
            <v>Kuba</v>
          </cell>
        </row>
        <row r="97">
          <cell r="O97" t="str">
            <v>Kuwait</v>
          </cell>
        </row>
        <row r="98">
          <cell r="O98" t="str">
            <v>L</v>
          </cell>
        </row>
        <row r="99">
          <cell r="O99" t="str">
            <v>Laos</v>
          </cell>
        </row>
        <row r="100">
          <cell r="O100" t="str">
            <v>Lesotho</v>
          </cell>
        </row>
        <row r="101">
          <cell r="O101" t="str">
            <v>Lettland</v>
          </cell>
        </row>
        <row r="102">
          <cell r="O102" t="str">
            <v>Libanon</v>
          </cell>
        </row>
        <row r="103">
          <cell r="O103" t="str">
            <v>Liberia</v>
          </cell>
        </row>
        <row r="104">
          <cell r="O104" t="str">
            <v>Libyen</v>
          </cell>
        </row>
        <row r="105">
          <cell r="O105" t="str">
            <v>Liechtenstein</v>
          </cell>
        </row>
        <row r="106">
          <cell r="O106" t="str">
            <v>Litauen</v>
          </cell>
        </row>
        <row r="107">
          <cell r="O107" t="str">
            <v>Luxemburg</v>
          </cell>
        </row>
        <row r="108">
          <cell r="O108" t="str">
            <v>M</v>
          </cell>
        </row>
        <row r="109">
          <cell r="O109" t="str">
            <v>Madagaskar</v>
          </cell>
        </row>
        <row r="110">
          <cell r="O110" t="str">
            <v>Malawi</v>
          </cell>
        </row>
        <row r="111">
          <cell r="O111" t="str">
            <v>Malaysia</v>
          </cell>
        </row>
        <row r="112">
          <cell r="O112" t="str">
            <v>Malediven</v>
          </cell>
        </row>
        <row r="113">
          <cell r="O113" t="str">
            <v>Mali</v>
          </cell>
        </row>
        <row r="114">
          <cell r="O114" t="str">
            <v>Malta</v>
          </cell>
        </row>
        <row r="115">
          <cell r="O115" t="str">
            <v>Marokko</v>
          </cell>
        </row>
        <row r="116">
          <cell r="O116" t="str">
            <v>Marshallinseln</v>
          </cell>
        </row>
        <row r="117">
          <cell r="O117" t="str">
            <v>Mauretanien</v>
          </cell>
        </row>
        <row r="118">
          <cell r="O118" t="str">
            <v>Mauritius</v>
          </cell>
        </row>
        <row r="119">
          <cell r="O119" t="str">
            <v>Mazedonien</v>
          </cell>
        </row>
        <row r="120">
          <cell r="O120" t="str">
            <v>Mexiko</v>
          </cell>
        </row>
        <row r="121">
          <cell r="O121" t="str">
            <v>Mikronesien</v>
          </cell>
        </row>
        <row r="122">
          <cell r="O122" t="str">
            <v>Moldawien</v>
          </cell>
        </row>
        <row r="123">
          <cell r="O123" t="str">
            <v>Monaco</v>
          </cell>
        </row>
        <row r="124">
          <cell r="O124" t="str">
            <v>Mongolei</v>
          </cell>
        </row>
        <row r="125">
          <cell r="O125" t="str">
            <v>Montenegro</v>
          </cell>
        </row>
        <row r="126">
          <cell r="O126" t="str">
            <v>Mosambik</v>
          </cell>
        </row>
        <row r="127">
          <cell r="O127" t="str">
            <v>Myanmar</v>
          </cell>
        </row>
        <row r="128">
          <cell r="O128" t="str">
            <v>N</v>
          </cell>
        </row>
        <row r="129">
          <cell r="O129" t="str">
            <v>Namibia</v>
          </cell>
        </row>
        <row r="130">
          <cell r="O130" t="str">
            <v>Nauru</v>
          </cell>
        </row>
        <row r="131">
          <cell r="O131" t="str">
            <v>Nepal</v>
          </cell>
        </row>
        <row r="132">
          <cell r="O132" t="str">
            <v>Neuseeland</v>
          </cell>
        </row>
        <row r="133">
          <cell r="O133" t="str">
            <v>Nicaragua</v>
          </cell>
        </row>
        <row r="134">
          <cell r="O134" t="str">
            <v>Niederlande</v>
          </cell>
        </row>
        <row r="135">
          <cell r="O135" t="str">
            <v>Niger</v>
          </cell>
        </row>
        <row r="136">
          <cell r="O136" t="str">
            <v>Nigeria</v>
          </cell>
        </row>
        <row r="137">
          <cell r="O137" t="str">
            <v>Niue</v>
          </cell>
        </row>
        <row r="138">
          <cell r="O138" t="str">
            <v>Nordkorea</v>
          </cell>
        </row>
        <row r="139">
          <cell r="O139" t="str">
            <v>Norwegen</v>
          </cell>
        </row>
        <row r="140">
          <cell r="O140" t="str">
            <v>O</v>
          </cell>
        </row>
        <row r="141">
          <cell r="O141" t="str">
            <v>Österreich</v>
          </cell>
        </row>
        <row r="142">
          <cell r="O142" t="str">
            <v>Oman</v>
          </cell>
        </row>
        <row r="143">
          <cell r="O143" t="str">
            <v>P</v>
          </cell>
        </row>
        <row r="144">
          <cell r="O144" t="str">
            <v>Pakistan</v>
          </cell>
        </row>
        <row r="145">
          <cell r="O145" t="str">
            <v>Palau</v>
          </cell>
        </row>
        <row r="146">
          <cell r="O146" t="str">
            <v>Palästinensische Gebiete</v>
          </cell>
        </row>
        <row r="147">
          <cell r="O147" t="str">
            <v>Panama</v>
          </cell>
        </row>
        <row r="148">
          <cell r="O148" t="str">
            <v>Papua-Neuguinea</v>
          </cell>
        </row>
        <row r="149">
          <cell r="O149" t="str">
            <v>Paraguay</v>
          </cell>
        </row>
        <row r="150">
          <cell r="O150" t="str">
            <v>Peru</v>
          </cell>
        </row>
        <row r="151">
          <cell r="O151" t="str">
            <v>Philippinen</v>
          </cell>
        </row>
        <row r="152">
          <cell r="O152" t="str">
            <v>Polen</v>
          </cell>
        </row>
        <row r="153">
          <cell r="O153" t="str">
            <v>Portugal</v>
          </cell>
        </row>
        <row r="154">
          <cell r="O154" t="str">
            <v>R</v>
          </cell>
        </row>
        <row r="155">
          <cell r="O155" t="str">
            <v>Ruanda</v>
          </cell>
        </row>
        <row r="156">
          <cell r="O156" t="str">
            <v>Rumänien</v>
          </cell>
        </row>
        <row r="157">
          <cell r="O157" t="str">
            <v>Russland</v>
          </cell>
        </row>
        <row r="158">
          <cell r="O158" t="str">
            <v>S</v>
          </cell>
        </row>
        <row r="159">
          <cell r="O159" t="str">
            <v>Sahara</v>
          </cell>
        </row>
        <row r="160">
          <cell r="O160" t="str">
            <v>Salomonen</v>
          </cell>
        </row>
        <row r="161">
          <cell r="O161" t="str">
            <v>Sambia</v>
          </cell>
        </row>
        <row r="162">
          <cell r="O162" t="str">
            <v>Samoa</v>
          </cell>
        </row>
        <row r="163">
          <cell r="O163" t="str">
            <v>San Marino</v>
          </cell>
        </row>
        <row r="164">
          <cell r="O164" t="str">
            <v>São Tomé und Príncipe</v>
          </cell>
        </row>
        <row r="165">
          <cell r="O165" t="str">
            <v>Saudi-Arabien</v>
          </cell>
        </row>
        <row r="166">
          <cell r="O166" t="str">
            <v>Schweden</v>
          </cell>
        </row>
        <row r="167">
          <cell r="O167" t="str">
            <v>Schweiz</v>
          </cell>
        </row>
        <row r="168">
          <cell r="O168" t="str">
            <v>Senegal</v>
          </cell>
        </row>
        <row r="169">
          <cell r="O169" t="str">
            <v>Serbien</v>
          </cell>
        </row>
        <row r="170">
          <cell r="O170" t="str">
            <v>Seychellen</v>
          </cell>
        </row>
        <row r="171">
          <cell r="O171" t="str">
            <v>Sierra Leone</v>
          </cell>
        </row>
        <row r="172">
          <cell r="O172" t="str">
            <v>Simbabwe</v>
          </cell>
        </row>
        <row r="173">
          <cell r="O173" t="str">
            <v>Singapur</v>
          </cell>
        </row>
        <row r="174">
          <cell r="O174" t="str">
            <v>Slowakei</v>
          </cell>
        </row>
        <row r="175">
          <cell r="O175" t="str">
            <v>Slowenien</v>
          </cell>
        </row>
        <row r="176">
          <cell r="O176" t="str">
            <v>Somalia</v>
          </cell>
        </row>
        <row r="177">
          <cell r="O177" t="str">
            <v>Spanien</v>
          </cell>
        </row>
        <row r="178">
          <cell r="O178" t="str">
            <v>Sri Lanka</v>
          </cell>
        </row>
        <row r="179">
          <cell r="O179" t="str">
            <v>St. Kitts und Nevis</v>
          </cell>
        </row>
        <row r="180">
          <cell r="O180" t="str">
            <v>St. Lucia</v>
          </cell>
        </row>
        <row r="181">
          <cell r="O181" t="str">
            <v>St. Vincent und die Grenadinen</v>
          </cell>
        </row>
        <row r="182">
          <cell r="O182" t="str">
            <v>Sudan</v>
          </cell>
        </row>
        <row r="183">
          <cell r="O183" t="str">
            <v>Südafrika</v>
          </cell>
        </row>
        <row r="184">
          <cell r="O184" t="str">
            <v>Südkorea</v>
          </cell>
        </row>
        <row r="185">
          <cell r="O185" t="str">
            <v>Suriname</v>
          </cell>
        </row>
        <row r="186">
          <cell r="O186" t="str">
            <v>Swasiland</v>
          </cell>
        </row>
        <row r="187">
          <cell r="O187" t="str">
            <v>Syrien</v>
          </cell>
        </row>
        <row r="188">
          <cell r="O188" t="str">
            <v>T</v>
          </cell>
        </row>
        <row r="189">
          <cell r="O189" t="str">
            <v>Tadschikistan</v>
          </cell>
        </row>
        <row r="190">
          <cell r="O190" t="str">
            <v>Taiwan</v>
          </cell>
        </row>
        <row r="191">
          <cell r="O191" t="str">
            <v>Tansania</v>
          </cell>
        </row>
        <row r="192">
          <cell r="O192" t="str">
            <v>Thailand</v>
          </cell>
        </row>
        <row r="193">
          <cell r="O193" t="str">
            <v>Timor-Leste</v>
          </cell>
        </row>
        <row r="194">
          <cell r="O194" t="str">
            <v>Togo</v>
          </cell>
        </row>
        <row r="195">
          <cell r="O195" t="str">
            <v>Tonga</v>
          </cell>
        </row>
        <row r="196">
          <cell r="O196" t="str">
            <v>Trinidad und Tobago</v>
          </cell>
        </row>
        <row r="197">
          <cell r="O197" t="str">
            <v>Tschad</v>
          </cell>
        </row>
        <row r="198">
          <cell r="O198" t="str">
            <v>Tschechien</v>
          </cell>
        </row>
        <row r="199">
          <cell r="O199" t="str">
            <v>Tunesien</v>
          </cell>
        </row>
        <row r="200">
          <cell r="O200" t="str">
            <v>Turkmenistan</v>
          </cell>
        </row>
        <row r="201">
          <cell r="O201" t="str">
            <v>Turks- und Caicosinseln</v>
          </cell>
        </row>
        <row r="202">
          <cell r="O202" t="str">
            <v>Tuvalu</v>
          </cell>
        </row>
        <row r="203">
          <cell r="O203" t="str">
            <v>Türkei</v>
          </cell>
        </row>
        <row r="204">
          <cell r="O204" t="str">
            <v>U</v>
          </cell>
        </row>
        <row r="205">
          <cell r="O205" t="str">
            <v>Uganda</v>
          </cell>
        </row>
        <row r="206">
          <cell r="O206" t="str">
            <v>Ukraine</v>
          </cell>
        </row>
        <row r="207">
          <cell r="O207" t="str">
            <v>Ungarn</v>
          </cell>
        </row>
        <row r="208">
          <cell r="O208" t="str">
            <v>Uruguay</v>
          </cell>
        </row>
        <row r="209">
          <cell r="O209" t="str">
            <v>USA</v>
          </cell>
        </row>
        <row r="210">
          <cell r="O210" t="str">
            <v>Usbekistan</v>
          </cell>
        </row>
        <row r="211">
          <cell r="O211" t="str">
            <v>V</v>
          </cell>
        </row>
        <row r="212">
          <cell r="O212" t="str">
            <v>Vanuatu</v>
          </cell>
        </row>
        <row r="213">
          <cell r="O213" t="str">
            <v>Vatikanstadt</v>
          </cell>
        </row>
        <row r="214">
          <cell r="O214" t="str">
            <v>Venezuela</v>
          </cell>
        </row>
        <row r="215">
          <cell r="O215" t="str">
            <v>Vereinigte Arabische Emirate</v>
          </cell>
        </row>
        <row r="216">
          <cell r="O216" t="str">
            <v>Vietnam</v>
          </cell>
        </row>
        <row r="217">
          <cell r="O217" t="str">
            <v>W</v>
          </cell>
        </row>
        <row r="218">
          <cell r="O218" t="str">
            <v>Weißrussland</v>
          </cell>
        </row>
        <row r="219">
          <cell r="O219" t="str">
            <v>Z</v>
          </cell>
        </row>
        <row r="220">
          <cell r="O220" t="str">
            <v>Zentralafrikanische Republik</v>
          </cell>
        </row>
        <row r="221">
          <cell r="O221" t="str">
            <v>Zypern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Voreinstellungen"/>
      <sheetName val="Eingabe"/>
      <sheetName val="Deckblatt"/>
      <sheetName val="Q-Fähigk"/>
      <sheetName val="Proz-Balken"/>
      <sheetName val="Auswertg 1"/>
      <sheetName val="Auswertg 2"/>
      <sheetName val="Auswertg 3"/>
      <sheetName val="Sofortmaßnahmen"/>
      <sheetName val="Streifenliste"/>
      <sheetName val="QTP dt."/>
      <sheetName val="ProduktA"/>
      <sheetName val="ProduktA (2)"/>
      <sheetName val="ProduktA (3)"/>
      <sheetName val="Erläuterung"/>
      <sheetName val="QTP engl."/>
      <sheetName val="Prozessschritte extern"/>
      <sheetName val="Prozessschritte intern"/>
      <sheetName val="PrdGrp-TEXTE"/>
      <sheetName val="Vorlage Vorabkopie"/>
      <sheetName val="Tabelle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tart"/>
      <sheetName val="BPF - SPF"/>
      <sheetName val="Teilebuendel - common parts"/>
      <sheetName val="Setzteile - directed parts"/>
      <sheetName val="PWT Planung - PWT plan"/>
      <sheetName val="R&amp;D Planung - R&amp;D plan"/>
      <sheetName val="Änderungen -  History"/>
      <sheetName val="Listen"/>
      <sheetName val="Formular BAG"/>
      <sheetName val="Teilebuendel"/>
      <sheetName val="Formblattlebenslauf"/>
      <sheetName val="Liste"/>
      <sheetName val="2014-01-20 Bemusterungsplanung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iseabrechnung"/>
      <sheetName val="Berechnung"/>
    </sheetNames>
    <sheetDataSet>
      <sheetData sheetId="0" refreshError="1"/>
      <sheetData sheetId="1" refreshError="1">
        <row r="8">
          <cell r="D8">
            <v>0</v>
          </cell>
        </row>
        <row r="9">
          <cell r="D9">
            <v>1</v>
          </cell>
        </row>
        <row r="10">
          <cell r="D10">
            <v>2</v>
          </cell>
        </row>
        <row r="11">
          <cell r="D11">
            <v>3</v>
          </cell>
        </row>
        <row r="12">
          <cell r="D12">
            <v>4</v>
          </cell>
        </row>
        <row r="13">
          <cell r="D13">
            <v>5</v>
          </cell>
        </row>
        <row r="14">
          <cell r="D14">
            <v>6</v>
          </cell>
        </row>
        <row r="15">
          <cell r="D15">
            <v>7</v>
          </cell>
        </row>
        <row r="16">
          <cell r="D16">
            <v>8</v>
          </cell>
        </row>
        <row r="17">
          <cell r="D17">
            <v>9</v>
          </cell>
        </row>
        <row r="18">
          <cell r="D18">
            <v>10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Voreinstellungen"/>
      <sheetName val="Eingabe"/>
      <sheetName val="Deckblatt"/>
      <sheetName val="Q-Fähigk"/>
      <sheetName val="Proz-Balken"/>
      <sheetName val="Auswertg 1"/>
      <sheetName val="Auswertg 2"/>
      <sheetName val="Auswertg 3"/>
      <sheetName val="Sofortmaßnahmen"/>
      <sheetName val="Streifenliste"/>
      <sheetName val="QTP dt."/>
      <sheetName val="ProduktA"/>
      <sheetName val="ProduktA (2)"/>
      <sheetName val="ProduktA (3)"/>
      <sheetName val="Erläuterung"/>
      <sheetName val="QTP engl."/>
      <sheetName val="Prozessschritte extern"/>
      <sheetName val="Prozessschritte intern"/>
      <sheetName val="PrdGrp-TEXTE"/>
      <sheetName val="Vorlage Vorabkopi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achweiskategorien"/>
      <sheetName val="Deckblatt"/>
      <sheetName val="Bewertungsformular"/>
      <sheetName val="Beurteilung Teil - Assess.part"/>
      <sheetName val="Beurteil.Proz. - Assessm.proc."/>
      <sheetName val="Produktbezogene Prüfergebnisse"/>
      <sheetName val="Prozessbezogene Dokumente"/>
      <sheetName val="Software Dokumente"/>
      <sheetName val="Tabelle5"/>
      <sheetName val="Tabelle6"/>
      <sheetName val="Tabelle7"/>
      <sheetName val="Tabelle8"/>
      <sheetName val="Tabelle9"/>
      <sheetName val="Tabelle10"/>
      <sheetName val="Tabelle11"/>
      <sheetName val="Tabelle12"/>
      <sheetName val="Tabelle13"/>
      <sheetName val="Tabelle14"/>
      <sheetName val="Tabelle15"/>
      <sheetName val="Tabelle16"/>
      <sheetName val="Tabelle17"/>
      <sheetName val="Tabelle18"/>
      <sheetName val="Tabelle19"/>
      <sheetName val="Tabelle20"/>
      <sheetName val="Tabelle21"/>
      <sheetName val="Tabelle22"/>
      <sheetName val="Tabelle23"/>
      <sheetName val="Tabelle24"/>
      <sheetName val="Tabelle25"/>
      <sheetName val="Tabelle26"/>
      <sheetName val="Tabelle27"/>
      <sheetName val="Tabelle2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reigabebaum"/>
      <sheetName val="Freigabebaum farbig"/>
      <sheetName val="Inhalte Nachweise allgemein"/>
      <sheetName val="Prüfergebnisse - Test results"/>
      <sheetName val="Stückliste - Bill of materials"/>
      <sheetName val="NW Bemu reine Software"/>
      <sheetName val="1. SW Prüfbericht - Test Report"/>
      <sheetName val="2. SW Prüfbericht - Test Report"/>
      <sheetName val="DMC-Test"/>
      <sheetName val="Restschmutz deu"/>
      <sheetName val="Residual dirt eng"/>
      <sheetName val="Beurteilung Teil - Assess.part"/>
      <sheetName val="Beurteil.Proz. - Assessm.proc."/>
      <sheetName val="Werkstoffstückliste"/>
      <sheetName val="Explosionszeichnung"/>
      <sheetName val="Variantenplanung"/>
      <sheetName val="Bilddokumentation"/>
      <sheetName val="Probeentnahmeplan"/>
      <sheetName val="Prüfmatrix nach BT oder DBL"/>
      <sheetName val="Prüfbericht"/>
      <sheetName val="Optionale Teilebedarfssteuerung"/>
      <sheetName val="Bsp. Teilebedarfssteuerung"/>
      <sheetName val="Weiter Reiter je nach Anforderg"/>
      <sheetName val="Werkzeugliste - Tool list"/>
      <sheetName val="Prüfmittel - Test equipment"/>
      <sheetName val="Abweichungen Prozess"/>
      <sheetName val="Deviation  Process"/>
      <sheetName val="Abweichungsblatt - Deviatio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41">
          <cell r="K41" t="str">
            <v>i.O.</v>
          </cell>
        </row>
        <row r="42">
          <cell r="K42" t="str">
            <v>n.i.O.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O19" dT="2023-11-06T13:35:40.21" personId="{00000000-0000-0000-0000-000000000000}" id="{CB294F49-E0CE-4702-9DB4-4C4ACBC6442F}">
    <text xml:space="preserve">Nestanzahl ist bei Bedarf anzupassen /
number of nests has to be adjusted if necessary.
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Relationship Id="rId4" Type="http://schemas.microsoft.com/office/2017/10/relationships/threadedComment" Target="../threadedComments/threadedComment1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S43"/>
  <sheetViews>
    <sheetView tabSelected="1" zoomScaleNormal="100" workbookViewId="0">
      <selection activeCell="AP4" sqref="AP4"/>
    </sheetView>
  </sheetViews>
  <sheetFormatPr baseColWidth="10" defaultColWidth="11" defaultRowHeight="13.85" x14ac:dyDescent="0.25"/>
  <cols>
    <col min="1" max="7" width="2.08984375" customWidth="1"/>
    <col min="8" max="14" width="3.6328125" customWidth="1"/>
    <col min="15" max="27" width="2.08984375" customWidth="1"/>
    <col min="28" max="40" width="2.6328125" customWidth="1"/>
    <col min="41" max="41" width="11" hidden="1" customWidth="1"/>
    <col min="42" max="42" width="12.90625" customWidth="1"/>
    <col min="43" max="43" width="11" customWidth="1"/>
  </cols>
  <sheetData>
    <row r="1" spans="1:45" ht="29.95" customHeight="1" x14ac:dyDescent="0.25">
      <c r="A1" s="153" t="str">
        <f>Sprachen!L93</f>
        <v>Deckblatt zum 
PPF-Bericht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76" t="s">
        <v>1004</v>
      </c>
      <c r="O1" s="176"/>
      <c r="P1" s="176"/>
      <c r="Q1" s="176"/>
      <c r="R1" s="176"/>
      <c r="S1" s="176"/>
      <c r="T1" s="176"/>
      <c r="U1" s="176"/>
      <c r="V1" s="176"/>
      <c r="W1" s="176"/>
      <c r="X1" s="176"/>
      <c r="Y1" s="176"/>
      <c r="Z1" s="176"/>
      <c r="AA1" s="176"/>
      <c r="AB1" s="176"/>
      <c r="AC1" s="176"/>
      <c r="AD1" s="176"/>
      <c r="AE1" s="176"/>
      <c r="AF1" s="176"/>
      <c r="AG1" s="176"/>
      <c r="AH1" s="176"/>
      <c r="AI1" s="176"/>
      <c r="AJ1" s="176"/>
      <c r="AK1" s="176"/>
      <c r="AL1" s="176"/>
      <c r="AM1" s="176"/>
      <c r="AN1" s="176"/>
      <c r="AP1" s="81" t="s">
        <v>899</v>
      </c>
      <c r="AQ1" s="87"/>
      <c r="AR1" s="87"/>
      <c r="AS1" s="87"/>
    </row>
    <row r="2" spans="1:45" ht="29.95" customHeight="1" thickBot="1" x14ac:dyDescent="0.3">
      <c r="A2" s="154"/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5" t="str">
        <f>Sprachen!L255</f>
        <v>Organisation</v>
      </c>
      <c r="O2" s="155"/>
      <c r="P2" s="155"/>
      <c r="Q2" s="155"/>
      <c r="R2" s="155"/>
      <c r="S2" s="155"/>
      <c r="T2" s="155"/>
      <c r="U2" s="156"/>
      <c r="V2" s="156"/>
      <c r="W2" s="156"/>
      <c r="X2" s="156"/>
      <c r="Y2" s="156"/>
      <c r="Z2" s="156"/>
      <c r="AA2" s="156"/>
      <c r="AB2" s="156"/>
      <c r="AC2" s="156"/>
      <c r="AD2" s="156"/>
      <c r="AE2" s="156"/>
      <c r="AF2" s="156"/>
      <c r="AG2" s="156"/>
      <c r="AH2" s="156"/>
      <c r="AI2" s="156"/>
      <c r="AJ2" s="156"/>
      <c r="AK2" s="156"/>
      <c r="AL2" s="156"/>
      <c r="AM2" s="156"/>
      <c r="AN2" s="156"/>
      <c r="AP2" s="143" t="s">
        <v>0</v>
      </c>
      <c r="AQ2" s="87"/>
      <c r="AR2" s="87"/>
      <c r="AS2" s="87"/>
    </row>
    <row r="3" spans="1:45" ht="20.3" customHeight="1" thickTop="1" x14ac:dyDescent="0.25">
      <c r="A3" s="157" t="str">
        <f>Sprachen!L254</f>
        <v>Organisation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9"/>
      <c r="U3" s="160" t="str">
        <f>Sprachen!L159</f>
        <v>Grund der Berichterstellung</v>
      </c>
      <c r="V3" s="161"/>
      <c r="W3" s="161"/>
      <c r="X3" s="161"/>
      <c r="Y3" s="161"/>
      <c r="Z3" s="161"/>
      <c r="AA3" s="161"/>
      <c r="AB3" s="161"/>
      <c r="AC3" s="161"/>
      <c r="AD3" s="161"/>
      <c r="AE3" s="161"/>
      <c r="AF3" s="161"/>
      <c r="AG3" s="161"/>
      <c r="AH3" s="161"/>
      <c r="AI3" s="161"/>
      <c r="AJ3" s="161"/>
      <c r="AK3" s="161"/>
      <c r="AL3" s="161"/>
      <c r="AM3" s="161"/>
      <c r="AN3" s="162"/>
      <c r="AP3" s="87"/>
      <c r="AQ3" s="87"/>
      <c r="AR3" s="87"/>
      <c r="AS3" s="87"/>
    </row>
    <row r="4" spans="1:45" ht="20.3" customHeight="1" x14ac:dyDescent="0.25">
      <c r="A4" s="163"/>
      <c r="B4" s="164"/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4"/>
      <c r="R4" s="164"/>
      <c r="S4" s="164"/>
      <c r="T4" s="165"/>
      <c r="U4" s="166"/>
      <c r="V4" s="167"/>
      <c r="W4" s="168" t="str">
        <f>Sprachen!L71</f>
        <v>Bericht Produktionsprozess- und Produktfreigabe (PPF)</v>
      </c>
      <c r="X4" s="168"/>
      <c r="Y4" s="168"/>
      <c r="Z4" s="168"/>
      <c r="AA4" s="168"/>
      <c r="AB4" s="168"/>
      <c r="AC4" s="168"/>
      <c r="AD4" s="168"/>
      <c r="AE4" s="168"/>
      <c r="AF4" s="168"/>
      <c r="AG4" s="168"/>
      <c r="AH4" s="168"/>
      <c r="AI4" s="168"/>
      <c r="AJ4" s="168"/>
      <c r="AK4" s="168"/>
      <c r="AL4" s="168"/>
      <c r="AM4" s="168"/>
      <c r="AN4" s="169"/>
      <c r="AO4">
        <f>COUNTIF(U4:V6,"X")</f>
        <v>0</v>
      </c>
      <c r="AP4" s="87"/>
      <c r="AQ4" s="87"/>
      <c r="AR4" s="87"/>
      <c r="AS4" s="87"/>
    </row>
    <row r="5" spans="1:45" ht="20.3" customHeight="1" x14ac:dyDescent="0.25">
      <c r="A5" s="186"/>
      <c r="B5" s="171"/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71"/>
      <c r="T5" s="172"/>
      <c r="U5" s="166"/>
      <c r="V5" s="167"/>
      <c r="W5" s="168" t="str">
        <f>Sprachen!L72</f>
        <v>Bericht sonstige Muster</v>
      </c>
      <c r="X5" s="168"/>
      <c r="Y5" s="168"/>
      <c r="Z5" s="168"/>
      <c r="AA5" s="168"/>
      <c r="AB5" s="168"/>
      <c r="AC5" s="168"/>
      <c r="AD5" s="168"/>
      <c r="AE5" s="168"/>
      <c r="AF5" s="168"/>
      <c r="AG5" s="168"/>
      <c r="AH5" s="168"/>
      <c r="AI5" s="168"/>
      <c r="AJ5" s="168"/>
      <c r="AK5" s="168"/>
      <c r="AL5" s="168"/>
      <c r="AM5" s="168"/>
      <c r="AN5" s="169"/>
      <c r="AP5" s="87"/>
      <c r="AQ5" s="87"/>
      <c r="AR5" s="87"/>
      <c r="AS5" s="87"/>
    </row>
    <row r="6" spans="1:45" ht="20.3" customHeight="1" thickBot="1" x14ac:dyDescent="0.3">
      <c r="A6" s="170"/>
      <c r="B6" s="171"/>
      <c r="C6" s="171"/>
      <c r="D6" s="171"/>
      <c r="E6" s="171"/>
      <c r="F6" s="171"/>
      <c r="G6" s="171"/>
      <c r="H6" s="171"/>
      <c r="I6" s="171"/>
      <c r="J6" s="171"/>
      <c r="K6" s="171"/>
      <c r="L6" s="171"/>
      <c r="M6" s="171"/>
      <c r="N6" s="171"/>
      <c r="O6" s="171"/>
      <c r="P6" s="171"/>
      <c r="Q6" s="171"/>
      <c r="R6" s="171"/>
      <c r="S6" s="171"/>
      <c r="T6" s="172"/>
      <c r="U6" s="182"/>
      <c r="V6" s="183"/>
      <c r="W6" s="184" t="str">
        <f>Sprachen!L301</f>
        <v>Requalifikation</v>
      </c>
      <c r="X6" s="184"/>
      <c r="Y6" s="184"/>
      <c r="Z6" s="184"/>
      <c r="AA6" s="184"/>
      <c r="AB6" s="184"/>
      <c r="AC6" s="184"/>
      <c r="AD6" s="184"/>
      <c r="AE6" s="184"/>
      <c r="AF6" s="184"/>
      <c r="AG6" s="184"/>
      <c r="AH6" s="184"/>
      <c r="AI6" s="184"/>
      <c r="AJ6" s="184"/>
      <c r="AK6" s="184"/>
      <c r="AL6" s="184"/>
      <c r="AM6" s="184"/>
      <c r="AN6" s="185"/>
      <c r="AP6" s="87"/>
      <c r="AQ6" s="87"/>
      <c r="AR6" s="87"/>
      <c r="AS6" s="87"/>
    </row>
    <row r="7" spans="1:45" ht="20.3" customHeight="1" x14ac:dyDescent="0.25">
      <c r="A7" s="170"/>
      <c r="B7" s="171"/>
      <c r="C7" s="171"/>
      <c r="D7" s="171"/>
      <c r="E7" s="171"/>
      <c r="F7" s="171"/>
      <c r="G7" s="171"/>
      <c r="H7" s="171"/>
      <c r="I7" s="171"/>
      <c r="J7" s="171"/>
      <c r="K7" s="171"/>
      <c r="L7" s="171"/>
      <c r="M7" s="171"/>
      <c r="N7" s="171"/>
      <c r="O7" s="171"/>
      <c r="P7" s="171"/>
      <c r="Q7" s="171"/>
      <c r="R7" s="171"/>
      <c r="S7" s="171"/>
      <c r="T7" s="172"/>
      <c r="U7" s="173" t="str">
        <f>Sprachen!L55</f>
        <v>Auslöser PPF-Verfahren</v>
      </c>
      <c r="V7" s="174"/>
      <c r="W7" s="174"/>
      <c r="X7" s="174"/>
      <c r="Y7" s="174"/>
      <c r="Z7" s="174"/>
      <c r="AA7" s="174"/>
      <c r="AB7" s="174"/>
      <c r="AC7" s="174"/>
      <c r="AD7" s="174"/>
      <c r="AE7" s="174"/>
      <c r="AF7" s="174"/>
      <c r="AG7" s="174"/>
      <c r="AH7" s="174"/>
      <c r="AI7" s="174"/>
      <c r="AJ7" s="174"/>
      <c r="AK7" s="174"/>
      <c r="AL7" s="174"/>
      <c r="AM7" s="174"/>
      <c r="AN7" s="175"/>
      <c r="AO7">
        <f>COUNTIF(U8:V14,"X")</f>
        <v>0</v>
      </c>
      <c r="AP7" s="87"/>
      <c r="AQ7" s="87"/>
      <c r="AR7" s="87"/>
      <c r="AS7" s="87"/>
    </row>
    <row r="8" spans="1:45" ht="20.3" customHeight="1" thickBot="1" x14ac:dyDescent="0.3">
      <c r="A8" s="177"/>
      <c r="B8" s="178"/>
      <c r="C8" s="178"/>
      <c r="D8" s="178"/>
      <c r="E8" s="178"/>
      <c r="F8" s="178"/>
      <c r="G8" s="178"/>
      <c r="H8" s="178"/>
      <c r="I8" s="178"/>
      <c r="J8" s="178"/>
      <c r="K8" s="178"/>
      <c r="L8" s="178"/>
      <c r="M8" s="178"/>
      <c r="N8" s="178"/>
      <c r="O8" s="178"/>
      <c r="P8" s="178"/>
      <c r="Q8" s="178"/>
      <c r="R8" s="178"/>
      <c r="S8" s="178"/>
      <c r="T8" s="179"/>
      <c r="U8" s="180"/>
      <c r="V8" s="181"/>
      <c r="W8" s="187" t="str">
        <f>Sprachen!L218</f>
        <v>Mustervorstellung</v>
      </c>
      <c r="X8" s="188"/>
      <c r="Y8" s="188"/>
      <c r="Z8" s="188"/>
      <c r="AA8" s="188"/>
      <c r="AB8" s="188"/>
      <c r="AC8" s="188"/>
      <c r="AD8" s="188"/>
      <c r="AE8" s="188"/>
      <c r="AF8" s="188"/>
      <c r="AG8" s="188"/>
      <c r="AH8" s="188"/>
      <c r="AI8" s="188"/>
      <c r="AJ8" s="188"/>
      <c r="AK8" s="188"/>
      <c r="AL8" s="188"/>
      <c r="AM8" s="188"/>
      <c r="AN8" s="189"/>
      <c r="AP8" s="87"/>
      <c r="AQ8" s="87"/>
      <c r="AR8" s="87"/>
      <c r="AS8" s="87"/>
    </row>
    <row r="9" spans="1:45" ht="20.3" customHeight="1" thickTop="1" x14ac:dyDescent="0.25">
      <c r="A9" s="157" t="str">
        <f>Sprachen!L188</f>
        <v>Kunde (Empfänger)</v>
      </c>
      <c r="B9" s="158"/>
      <c r="C9" s="158"/>
      <c r="D9" s="158"/>
      <c r="E9" s="158"/>
      <c r="F9" s="158"/>
      <c r="G9" s="158"/>
      <c r="H9" s="158"/>
      <c r="I9" s="158"/>
      <c r="J9" s="158"/>
      <c r="K9" s="158"/>
      <c r="L9" s="158"/>
      <c r="M9" s="158"/>
      <c r="N9" s="158"/>
      <c r="O9" s="158"/>
      <c r="P9" s="158"/>
      <c r="Q9" s="158"/>
      <c r="R9" s="158"/>
      <c r="S9" s="158"/>
      <c r="T9" s="159"/>
      <c r="U9" s="180"/>
      <c r="V9" s="181"/>
      <c r="W9" s="187" t="str">
        <f>Sprachen!L239</f>
        <v>Neuteil</v>
      </c>
      <c r="X9" s="188"/>
      <c r="Y9" s="188"/>
      <c r="Z9" s="188"/>
      <c r="AA9" s="188"/>
      <c r="AB9" s="188"/>
      <c r="AC9" s="188"/>
      <c r="AD9" s="188"/>
      <c r="AE9" s="188"/>
      <c r="AF9" s="188"/>
      <c r="AG9" s="188"/>
      <c r="AH9" s="188"/>
      <c r="AI9" s="188"/>
      <c r="AJ9" s="188"/>
      <c r="AK9" s="188"/>
      <c r="AL9" s="188"/>
      <c r="AM9" s="188"/>
      <c r="AN9" s="189"/>
      <c r="AP9" s="87"/>
      <c r="AQ9" s="87"/>
      <c r="AR9" s="87"/>
      <c r="AS9" s="87"/>
    </row>
    <row r="10" spans="1:45" ht="20.3" customHeight="1" x14ac:dyDescent="0.25">
      <c r="A10" s="199"/>
      <c r="B10" s="200"/>
      <c r="C10" s="200"/>
      <c r="D10" s="200"/>
      <c r="E10" s="200"/>
      <c r="F10" s="200"/>
      <c r="G10" s="200"/>
      <c r="H10" s="200"/>
      <c r="I10" s="200"/>
      <c r="J10" s="200"/>
      <c r="K10" s="200"/>
      <c r="L10" s="200"/>
      <c r="M10" s="200"/>
      <c r="N10" s="200"/>
      <c r="O10" s="200"/>
      <c r="P10" s="200"/>
      <c r="Q10" s="200"/>
      <c r="R10" s="200"/>
      <c r="S10" s="200"/>
      <c r="T10" s="201"/>
      <c r="U10" s="166"/>
      <c r="V10" s="167"/>
      <c r="W10" s="187" t="str">
        <f>Sprachen!L36</f>
        <v>Änderungen am Produkt</v>
      </c>
      <c r="X10" s="188"/>
      <c r="Y10" s="188"/>
      <c r="Z10" s="188"/>
      <c r="AA10" s="188"/>
      <c r="AB10" s="188"/>
      <c r="AC10" s="188"/>
      <c r="AD10" s="188"/>
      <c r="AE10" s="188"/>
      <c r="AF10" s="188"/>
      <c r="AG10" s="188"/>
      <c r="AH10" s="188"/>
      <c r="AI10" s="188"/>
      <c r="AJ10" s="188"/>
      <c r="AK10" s="188"/>
      <c r="AL10" s="188"/>
      <c r="AM10" s="188"/>
      <c r="AN10" s="189"/>
      <c r="AP10" s="87"/>
      <c r="AQ10" s="87"/>
      <c r="AR10" s="87"/>
      <c r="AS10" s="87"/>
    </row>
    <row r="11" spans="1:45" ht="20.3" customHeight="1" x14ac:dyDescent="0.25">
      <c r="A11" s="202"/>
      <c r="B11" s="191"/>
      <c r="C11" s="191"/>
      <c r="D11" s="191"/>
      <c r="E11" s="191"/>
      <c r="F11" s="191"/>
      <c r="G11" s="191"/>
      <c r="H11" s="191"/>
      <c r="I11" s="191"/>
      <c r="J11" s="191"/>
      <c r="K11" s="191"/>
      <c r="L11" s="191"/>
      <c r="M11" s="191"/>
      <c r="N11" s="191"/>
      <c r="O11" s="191"/>
      <c r="P11" s="191"/>
      <c r="Q11" s="191"/>
      <c r="R11" s="191"/>
      <c r="S11" s="191"/>
      <c r="T11" s="192"/>
      <c r="U11" s="166"/>
      <c r="V11" s="167"/>
      <c r="W11" s="187" t="str">
        <f>Sprachen!L37</f>
        <v>Änderungen am Produktionsprozess</v>
      </c>
      <c r="X11" s="188"/>
      <c r="Y11" s="188"/>
      <c r="Z11" s="188"/>
      <c r="AA11" s="188"/>
      <c r="AB11" s="188"/>
      <c r="AC11" s="188"/>
      <c r="AD11" s="188"/>
      <c r="AE11" s="188"/>
      <c r="AF11" s="188"/>
      <c r="AG11" s="188"/>
      <c r="AH11" s="188"/>
      <c r="AI11" s="188"/>
      <c r="AJ11" s="188"/>
      <c r="AK11" s="188"/>
      <c r="AL11" s="188"/>
      <c r="AM11" s="188"/>
      <c r="AN11" s="189"/>
      <c r="AP11" s="87"/>
      <c r="AQ11" s="87"/>
      <c r="AR11" s="87"/>
      <c r="AS11" s="87"/>
    </row>
    <row r="12" spans="1:45" ht="20.3" customHeight="1" x14ac:dyDescent="0.25">
      <c r="A12" s="190"/>
      <c r="B12" s="191"/>
      <c r="C12" s="191"/>
      <c r="D12" s="191"/>
      <c r="E12" s="191"/>
      <c r="F12" s="191"/>
      <c r="G12" s="191"/>
      <c r="H12" s="191"/>
      <c r="I12" s="191"/>
      <c r="J12" s="191"/>
      <c r="K12" s="191"/>
      <c r="L12" s="191"/>
      <c r="M12" s="191"/>
      <c r="N12" s="191"/>
      <c r="O12" s="191"/>
      <c r="P12" s="191"/>
      <c r="Q12" s="191"/>
      <c r="R12" s="191"/>
      <c r="S12" s="191"/>
      <c r="T12" s="192"/>
      <c r="U12" s="166"/>
      <c r="V12" s="167"/>
      <c r="W12" s="187" t="str">
        <f>Sprachen!L35</f>
        <v>Änderung in der Lieferkette</v>
      </c>
      <c r="X12" s="188"/>
      <c r="Y12" s="188"/>
      <c r="Z12" s="188"/>
      <c r="AA12" s="188"/>
      <c r="AB12" s="188"/>
      <c r="AC12" s="188"/>
      <c r="AD12" s="188"/>
      <c r="AE12" s="188"/>
      <c r="AF12" s="188"/>
      <c r="AG12" s="188"/>
      <c r="AH12" s="188"/>
      <c r="AI12" s="188"/>
      <c r="AJ12" s="188"/>
      <c r="AK12" s="188"/>
      <c r="AL12" s="188"/>
      <c r="AM12" s="188"/>
      <c r="AN12" s="189"/>
      <c r="AP12" s="87"/>
      <c r="AQ12" s="87"/>
      <c r="AR12" s="87"/>
      <c r="AS12" s="87"/>
    </row>
    <row r="13" spans="1:45" ht="20.3" customHeight="1" x14ac:dyDescent="0.25">
      <c r="A13" s="190"/>
      <c r="B13" s="191"/>
      <c r="C13" s="191"/>
      <c r="D13" s="191"/>
      <c r="E13" s="191"/>
      <c r="F13" s="191"/>
      <c r="G13" s="191"/>
      <c r="H13" s="191"/>
      <c r="I13" s="191"/>
      <c r="J13" s="191"/>
      <c r="K13" s="191"/>
      <c r="L13" s="191"/>
      <c r="M13" s="191"/>
      <c r="N13" s="191"/>
      <c r="O13" s="191"/>
      <c r="P13" s="191"/>
      <c r="Q13" s="191"/>
      <c r="R13" s="191"/>
      <c r="S13" s="191"/>
      <c r="T13" s="192"/>
      <c r="U13" s="166"/>
      <c r="V13" s="167"/>
      <c r="W13" s="187" t="str">
        <f>Sprachen!L373</f>
        <v>Wiedernutzung &gt; 12 Monate Stillstand</v>
      </c>
      <c r="X13" s="188"/>
      <c r="Y13" s="188"/>
      <c r="Z13" s="188"/>
      <c r="AA13" s="188"/>
      <c r="AB13" s="188"/>
      <c r="AC13" s="188"/>
      <c r="AD13" s="188"/>
      <c r="AE13" s="188"/>
      <c r="AF13" s="188"/>
      <c r="AG13" s="188"/>
      <c r="AH13" s="188"/>
      <c r="AI13" s="188"/>
      <c r="AJ13" s="188"/>
      <c r="AK13" s="188"/>
      <c r="AL13" s="188"/>
      <c r="AM13" s="188"/>
      <c r="AN13" s="189"/>
      <c r="AP13" s="87"/>
      <c r="AQ13" s="87"/>
      <c r="AR13" s="87"/>
      <c r="AS13" s="87"/>
    </row>
    <row r="14" spans="1:45" ht="20.3" customHeight="1" thickBot="1" x14ac:dyDescent="0.3">
      <c r="A14" s="193"/>
      <c r="B14" s="194"/>
      <c r="C14" s="194"/>
      <c r="D14" s="194"/>
      <c r="E14" s="194"/>
      <c r="F14" s="194"/>
      <c r="G14" s="194"/>
      <c r="H14" s="194"/>
      <c r="I14" s="194"/>
      <c r="J14" s="194"/>
      <c r="K14" s="194"/>
      <c r="L14" s="194"/>
      <c r="M14" s="194"/>
      <c r="N14" s="194"/>
      <c r="O14" s="194"/>
      <c r="P14" s="194"/>
      <c r="Q14" s="194"/>
      <c r="R14" s="194"/>
      <c r="S14" s="194"/>
      <c r="T14" s="195"/>
      <c r="U14" s="196"/>
      <c r="V14" s="197"/>
      <c r="W14" s="203" t="str">
        <f>Sprachen!L24</f>
        <v>Aktualisierte PPF-Dokumentation</v>
      </c>
      <c r="X14" s="204"/>
      <c r="Y14" s="204"/>
      <c r="Z14" s="204"/>
      <c r="AA14" s="204"/>
      <c r="AB14" s="204"/>
      <c r="AC14" s="204"/>
      <c r="AD14" s="204"/>
      <c r="AE14" s="204"/>
      <c r="AF14" s="204"/>
      <c r="AG14" s="204"/>
      <c r="AH14" s="204"/>
      <c r="AI14" s="204"/>
      <c r="AJ14" s="204"/>
      <c r="AK14" s="204"/>
      <c r="AL14" s="204"/>
      <c r="AM14" s="204"/>
      <c r="AN14" s="205"/>
      <c r="AP14" s="87"/>
      <c r="AQ14" s="87"/>
      <c r="AR14" s="87"/>
      <c r="AS14" s="87"/>
    </row>
    <row r="15" spans="1:45" s="11" customFormat="1" ht="20.3" customHeight="1" thickTop="1" thickBot="1" x14ac:dyDescent="0.3">
      <c r="A15" s="198" t="str">
        <f>Sprachen!L46</f>
        <v>Angaben zur Organisation</v>
      </c>
      <c r="B15" s="198"/>
      <c r="C15" s="198"/>
      <c r="D15" s="198"/>
      <c r="E15" s="198"/>
      <c r="F15" s="198"/>
      <c r="G15" s="198"/>
      <c r="H15" s="198"/>
      <c r="I15" s="198"/>
      <c r="J15" s="198"/>
      <c r="K15" s="198"/>
      <c r="L15" s="198"/>
      <c r="M15" s="198"/>
      <c r="N15" s="198"/>
      <c r="O15" s="198" t="str">
        <f>Sprachen!L44</f>
        <v>Angaben zu Mustern</v>
      </c>
      <c r="P15" s="198"/>
      <c r="Q15" s="198"/>
      <c r="R15" s="198"/>
      <c r="S15" s="198"/>
      <c r="T15" s="198"/>
      <c r="U15" s="198"/>
      <c r="V15" s="198"/>
      <c r="W15" s="198"/>
      <c r="X15" s="198"/>
      <c r="Y15" s="198"/>
      <c r="Z15" s="198"/>
      <c r="AA15" s="198"/>
      <c r="AB15" s="198" t="str">
        <f>Sprachen!L45</f>
        <v>Angaben zum Kunden</v>
      </c>
      <c r="AC15" s="198"/>
      <c r="AD15" s="198"/>
      <c r="AE15" s="198"/>
      <c r="AF15" s="198"/>
      <c r="AG15" s="198"/>
      <c r="AH15" s="198"/>
      <c r="AI15" s="198"/>
      <c r="AJ15" s="198"/>
      <c r="AK15" s="198"/>
      <c r="AL15" s="198"/>
      <c r="AM15" s="198"/>
      <c r="AN15" s="198"/>
      <c r="AP15" s="87"/>
      <c r="AQ15" s="87"/>
      <c r="AR15" s="88"/>
      <c r="AS15" s="88"/>
    </row>
    <row r="16" spans="1:45" ht="20.3" customHeight="1" thickTop="1" x14ac:dyDescent="0.25">
      <c r="A16" s="221" t="str">
        <f>Sprachen!L75</f>
        <v>Berichtsnummer</v>
      </c>
      <c r="B16" s="222"/>
      <c r="C16" s="222"/>
      <c r="D16" s="222"/>
      <c r="E16" s="222"/>
      <c r="F16" s="222"/>
      <c r="G16" s="223"/>
      <c r="H16" s="224"/>
      <c r="I16" s="225"/>
      <c r="J16" s="225"/>
      <c r="K16" s="225"/>
      <c r="L16" s="225"/>
      <c r="M16" s="225"/>
      <c r="N16" s="226"/>
      <c r="O16" s="227" t="str">
        <f>Sprachen!L198</f>
        <v>Lieferscheinnummer</v>
      </c>
      <c r="P16" s="228"/>
      <c r="Q16" s="228"/>
      <c r="R16" s="228"/>
      <c r="S16" s="228"/>
      <c r="T16" s="228"/>
      <c r="U16" s="229"/>
      <c r="V16" s="230"/>
      <c r="W16" s="231"/>
      <c r="X16" s="231"/>
      <c r="Y16" s="231"/>
      <c r="Z16" s="231"/>
      <c r="AA16" s="232"/>
      <c r="AB16" s="233" t="str">
        <f>Sprachen!L187</f>
        <v>Kunde</v>
      </c>
      <c r="AC16" s="234"/>
      <c r="AD16" s="234"/>
      <c r="AE16" s="234"/>
      <c r="AF16" s="234"/>
      <c r="AG16" s="234"/>
      <c r="AH16" s="235"/>
      <c r="AI16" s="242" t="str">
        <f>IF(A10&lt;&gt;"",A10,"")</f>
        <v/>
      </c>
      <c r="AJ16" s="243"/>
      <c r="AK16" s="243"/>
      <c r="AL16" s="243"/>
      <c r="AM16" s="243"/>
      <c r="AN16" s="244"/>
      <c r="AP16" s="87"/>
      <c r="AQ16" s="87"/>
      <c r="AR16" s="87"/>
      <c r="AS16" s="87"/>
    </row>
    <row r="17" spans="1:45" ht="20.3" customHeight="1" x14ac:dyDescent="0.25">
      <c r="A17" s="209" t="str">
        <f>Sprachen!L77</f>
        <v>Berichtsversion</v>
      </c>
      <c r="B17" s="210"/>
      <c r="C17" s="210"/>
      <c r="D17" s="210"/>
      <c r="E17" s="210"/>
      <c r="F17" s="210"/>
      <c r="G17" s="211"/>
      <c r="H17" s="212"/>
      <c r="I17" s="213"/>
      <c r="J17" s="213"/>
      <c r="K17" s="213"/>
      <c r="L17" s="213"/>
      <c r="M17" s="213"/>
      <c r="N17" s="214"/>
      <c r="O17" s="239" t="str">
        <f>Sprachen!L197</f>
        <v>Liefermenge</v>
      </c>
      <c r="P17" s="240"/>
      <c r="Q17" s="240"/>
      <c r="R17" s="240"/>
      <c r="S17" s="240"/>
      <c r="T17" s="240"/>
      <c r="U17" s="241"/>
      <c r="V17" s="206"/>
      <c r="W17" s="207"/>
      <c r="X17" s="207"/>
      <c r="Y17" s="207"/>
      <c r="Z17" s="207"/>
      <c r="AA17" s="208"/>
      <c r="AB17" s="236"/>
      <c r="AC17" s="237"/>
      <c r="AD17" s="237"/>
      <c r="AE17" s="237"/>
      <c r="AF17" s="237"/>
      <c r="AG17" s="237"/>
      <c r="AH17" s="238"/>
      <c r="AI17" s="245"/>
      <c r="AJ17" s="246"/>
      <c r="AK17" s="246"/>
      <c r="AL17" s="246"/>
      <c r="AM17" s="246"/>
      <c r="AN17" s="247"/>
      <c r="AP17" s="87"/>
      <c r="AQ17" s="87"/>
      <c r="AR17" s="87"/>
      <c r="AS17" s="87"/>
    </row>
    <row r="18" spans="1:45" ht="20.3" customHeight="1" x14ac:dyDescent="0.25">
      <c r="A18" s="209" t="str">
        <f>Sprachen!L199</f>
        <v>Lieferstandort</v>
      </c>
      <c r="B18" s="210"/>
      <c r="C18" s="210"/>
      <c r="D18" s="210"/>
      <c r="E18" s="210"/>
      <c r="F18" s="210"/>
      <c r="G18" s="211"/>
      <c r="H18" s="212"/>
      <c r="I18" s="213"/>
      <c r="J18" s="213"/>
      <c r="K18" s="213"/>
      <c r="L18" s="213"/>
      <c r="M18" s="213"/>
      <c r="N18" s="214"/>
      <c r="O18" s="209" t="str">
        <f>Sprachen!L89</f>
        <v>Chargennummer</v>
      </c>
      <c r="P18" s="210"/>
      <c r="Q18" s="210"/>
      <c r="R18" s="210"/>
      <c r="S18" s="210"/>
      <c r="T18" s="210"/>
      <c r="U18" s="211"/>
      <c r="V18" s="206"/>
      <c r="W18" s="207"/>
      <c r="X18" s="207"/>
      <c r="Y18" s="207"/>
      <c r="Z18" s="207"/>
      <c r="AA18" s="208"/>
      <c r="AB18" s="215" t="str">
        <f>Sprachen!L87</f>
        <v>Bestellnr. PPF-Muster</v>
      </c>
      <c r="AC18" s="216"/>
      <c r="AD18" s="216"/>
      <c r="AE18" s="216"/>
      <c r="AF18" s="216"/>
      <c r="AG18" s="216"/>
      <c r="AH18" s="217"/>
      <c r="AI18" s="218"/>
      <c r="AJ18" s="219"/>
      <c r="AK18" s="219"/>
      <c r="AL18" s="219"/>
      <c r="AM18" s="219"/>
      <c r="AN18" s="220"/>
      <c r="AP18" s="87"/>
      <c r="AQ18" s="87"/>
      <c r="AR18" s="87"/>
      <c r="AS18" s="87"/>
    </row>
    <row r="19" spans="1:45" ht="20.3" customHeight="1" thickBot="1" x14ac:dyDescent="0.3">
      <c r="A19" s="266" t="str">
        <f>Sprachen!L276</f>
        <v>Produktionsstandort</v>
      </c>
      <c r="B19" s="267"/>
      <c r="C19" s="267"/>
      <c r="D19" s="267"/>
      <c r="E19" s="267"/>
      <c r="F19" s="267"/>
      <c r="G19" s="268"/>
      <c r="H19" s="269"/>
      <c r="I19" s="270"/>
      <c r="J19" s="270"/>
      <c r="K19" s="270"/>
      <c r="L19" s="270"/>
      <c r="M19" s="270"/>
      <c r="N19" s="271"/>
      <c r="O19" s="272" t="str">
        <f>Sprachen!L217</f>
        <v>Mustergewicht [kg]</v>
      </c>
      <c r="P19" s="273"/>
      <c r="Q19" s="273"/>
      <c r="R19" s="273"/>
      <c r="S19" s="273"/>
      <c r="T19" s="273"/>
      <c r="U19" s="274"/>
      <c r="V19" s="275"/>
      <c r="W19" s="276"/>
      <c r="X19" s="276"/>
      <c r="Y19" s="276"/>
      <c r="Z19" s="276"/>
      <c r="AA19" s="277"/>
      <c r="AB19" s="278" t="str">
        <f>Sprachen!L14</f>
        <v>Abladestelle</v>
      </c>
      <c r="AC19" s="279"/>
      <c r="AD19" s="279"/>
      <c r="AE19" s="279"/>
      <c r="AF19" s="279"/>
      <c r="AG19" s="279"/>
      <c r="AH19" s="280"/>
      <c r="AI19" s="281"/>
      <c r="AJ19" s="282"/>
      <c r="AK19" s="282"/>
      <c r="AL19" s="282"/>
      <c r="AM19" s="282"/>
      <c r="AN19" s="283"/>
      <c r="AP19" s="87"/>
      <c r="AQ19" s="87"/>
      <c r="AR19" s="87"/>
      <c r="AS19" s="87"/>
    </row>
    <row r="20" spans="1:45" ht="20.3" customHeight="1" x14ac:dyDescent="0.25">
      <c r="A20" s="248" t="str">
        <f>Sprachen!L304</f>
        <v>Sachnummer</v>
      </c>
      <c r="B20" s="249"/>
      <c r="C20" s="249"/>
      <c r="D20" s="249"/>
      <c r="E20" s="249"/>
      <c r="F20" s="249"/>
      <c r="G20" s="250"/>
      <c r="H20" s="251"/>
      <c r="I20" s="252"/>
      <c r="J20" s="252"/>
      <c r="K20" s="252"/>
      <c r="L20" s="252"/>
      <c r="M20" s="252"/>
      <c r="N20" s="253"/>
      <c r="O20" s="254" t="str">
        <f>Sprachen!L166</f>
        <v>Hardwarestand</v>
      </c>
      <c r="P20" s="255"/>
      <c r="Q20" s="255"/>
      <c r="R20" s="255"/>
      <c r="S20" s="255"/>
      <c r="T20" s="255"/>
      <c r="U20" s="256"/>
      <c r="V20" s="257"/>
      <c r="W20" s="258"/>
      <c r="X20" s="258"/>
      <c r="Y20" s="258"/>
      <c r="Z20" s="258"/>
      <c r="AA20" s="259"/>
      <c r="AB20" s="260" t="str">
        <f>Sprachen!L304</f>
        <v>Sachnummer</v>
      </c>
      <c r="AC20" s="261"/>
      <c r="AD20" s="261"/>
      <c r="AE20" s="261"/>
      <c r="AF20" s="261"/>
      <c r="AG20" s="261"/>
      <c r="AH20" s="262"/>
      <c r="AI20" s="263"/>
      <c r="AJ20" s="264"/>
      <c r="AK20" s="264"/>
      <c r="AL20" s="264"/>
      <c r="AM20" s="264"/>
      <c r="AN20" s="265"/>
      <c r="AP20" s="87"/>
      <c r="AQ20" s="87"/>
      <c r="AR20" s="87"/>
      <c r="AS20" s="87"/>
    </row>
    <row r="21" spans="1:45" ht="20.3" customHeight="1" x14ac:dyDescent="0.25">
      <c r="A21" s="209" t="str">
        <f>Sprachen!L65</f>
        <v>Benennung</v>
      </c>
      <c r="B21" s="210"/>
      <c r="C21" s="210"/>
      <c r="D21" s="210"/>
      <c r="E21" s="210"/>
      <c r="F21" s="210"/>
      <c r="G21" s="211"/>
      <c r="H21" s="212"/>
      <c r="I21" s="213"/>
      <c r="J21" s="213"/>
      <c r="K21" s="213"/>
      <c r="L21" s="213"/>
      <c r="M21" s="213"/>
      <c r="N21" s="214"/>
      <c r="O21" s="239" t="str">
        <f>Sprachen!L98</f>
        <v>Diagnosestand</v>
      </c>
      <c r="P21" s="240"/>
      <c r="Q21" s="240"/>
      <c r="R21" s="240"/>
      <c r="S21" s="240"/>
      <c r="T21" s="240"/>
      <c r="U21" s="241"/>
      <c r="V21" s="206"/>
      <c r="W21" s="207"/>
      <c r="X21" s="207"/>
      <c r="Y21" s="207"/>
      <c r="Z21" s="207"/>
      <c r="AA21" s="208"/>
      <c r="AB21" s="239" t="str">
        <f>Sprachen!L65</f>
        <v>Benennung</v>
      </c>
      <c r="AC21" s="240"/>
      <c r="AD21" s="240"/>
      <c r="AE21" s="240"/>
      <c r="AF21" s="240"/>
      <c r="AG21" s="240"/>
      <c r="AH21" s="241"/>
      <c r="AI21" s="287"/>
      <c r="AJ21" s="288"/>
      <c r="AK21" s="288"/>
      <c r="AL21" s="288"/>
      <c r="AM21" s="288"/>
      <c r="AN21" s="289"/>
      <c r="AP21" s="87"/>
      <c r="AQ21" s="87"/>
      <c r="AR21" s="87"/>
      <c r="AS21" s="87"/>
    </row>
    <row r="22" spans="1:45" ht="20.3" customHeight="1" x14ac:dyDescent="0.25">
      <c r="A22" s="209" t="str">
        <f>Sprachen!L374</f>
        <v>Zeichnungsnummer</v>
      </c>
      <c r="B22" s="210"/>
      <c r="C22" s="210"/>
      <c r="D22" s="210"/>
      <c r="E22" s="210"/>
      <c r="F22" s="210"/>
      <c r="G22" s="211"/>
      <c r="H22" s="212"/>
      <c r="I22" s="213"/>
      <c r="J22" s="213"/>
      <c r="K22" s="213"/>
      <c r="L22" s="213"/>
      <c r="M22" s="213"/>
      <c r="N22" s="214"/>
      <c r="O22" s="239" t="str">
        <f>Sprachen!L326</f>
        <v>Softwarestand</v>
      </c>
      <c r="P22" s="240"/>
      <c r="Q22" s="240"/>
      <c r="R22" s="240"/>
      <c r="S22" s="240"/>
      <c r="T22" s="240"/>
      <c r="U22" s="241"/>
      <c r="V22" s="206"/>
      <c r="W22" s="207"/>
      <c r="X22" s="207"/>
      <c r="Y22" s="207"/>
      <c r="Z22" s="207"/>
      <c r="AA22" s="208"/>
      <c r="AB22" s="239" t="str">
        <f>Sprachen!L374</f>
        <v>Zeichnungsnummer</v>
      </c>
      <c r="AC22" s="240"/>
      <c r="AD22" s="240"/>
      <c r="AE22" s="240"/>
      <c r="AF22" s="240"/>
      <c r="AG22" s="240"/>
      <c r="AH22" s="241"/>
      <c r="AI22" s="284"/>
      <c r="AJ22" s="285"/>
      <c r="AK22" s="285"/>
      <c r="AL22" s="285"/>
      <c r="AM22" s="285"/>
      <c r="AN22" s="286"/>
      <c r="AP22" s="87"/>
      <c r="AQ22" s="87"/>
      <c r="AR22" s="87"/>
      <c r="AS22" s="87"/>
    </row>
    <row r="23" spans="1:45" ht="20.3" customHeight="1" thickBot="1" x14ac:dyDescent="0.3">
      <c r="A23" s="305" t="str">
        <f>Sprachen!L361</f>
        <v>Version/ Datum</v>
      </c>
      <c r="B23" s="306"/>
      <c r="C23" s="306"/>
      <c r="D23" s="306"/>
      <c r="E23" s="306"/>
      <c r="F23" s="306"/>
      <c r="G23" s="307"/>
      <c r="H23" s="308"/>
      <c r="I23" s="309"/>
      <c r="J23" s="309"/>
      <c r="K23" s="309"/>
      <c r="L23" s="309"/>
      <c r="M23" s="309"/>
      <c r="N23" s="310"/>
      <c r="O23" s="311" t="str">
        <f>Sprachen!L177</f>
        <v>Kennung/DUNS</v>
      </c>
      <c r="P23" s="312"/>
      <c r="Q23" s="312"/>
      <c r="R23" s="312"/>
      <c r="S23" s="312"/>
      <c r="T23" s="312"/>
      <c r="U23" s="313"/>
      <c r="V23" s="314"/>
      <c r="W23" s="315"/>
      <c r="X23" s="315"/>
      <c r="Y23" s="315"/>
      <c r="Z23" s="315"/>
      <c r="AA23" s="316"/>
      <c r="AB23" s="311" t="str">
        <f>Sprachen!L361</f>
        <v>Version/ Datum</v>
      </c>
      <c r="AC23" s="312"/>
      <c r="AD23" s="312"/>
      <c r="AE23" s="312"/>
      <c r="AF23" s="312"/>
      <c r="AG23" s="312"/>
      <c r="AH23" s="313"/>
      <c r="AI23" s="317"/>
      <c r="AJ23" s="318"/>
      <c r="AK23" s="318"/>
      <c r="AL23" s="318"/>
      <c r="AM23" s="318"/>
      <c r="AN23" s="319"/>
      <c r="AP23" s="87"/>
      <c r="AQ23" s="87"/>
      <c r="AR23" s="87"/>
      <c r="AS23" s="87"/>
    </row>
    <row r="24" spans="1:45" ht="20.3" customHeight="1" thickTop="1" thickBot="1" x14ac:dyDescent="0.3">
      <c r="A24" s="290" t="s">
        <v>136</v>
      </c>
      <c r="B24" s="291"/>
      <c r="C24" s="291"/>
      <c r="D24" s="291"/>
      <c r="E24" s="291"/>
      <c r="F24" s="291"/>
      <c r="G24" s="291"/>
      <c r="H24" s="291"/>
      <c r="I24" s="291"/>
      <c r="J24" s="291"/>
      <c r="K24" s="291"/>
      <c r="L24" s="291"/>
      <c r="M24" s="291"/>
      <c r="N24" s="292"/>
      <c r="O24" s="293" t="str">
        <f>Sprachen!L163</f>
        <v>Hardwarefreigabe</v>
      </c>
      <c r="P24" s="294"/>
      <c r="Q24" s="294"/>
      <c r="R24" s="294"/>
      <c r="S24" s="294"/>
      <c r="T24" s="294"/>
      <c r="U24" s="295"/>
      <c r="V24" s="296"/>
      <c r="W24" s="297"/>
      <c r="X24" s="297"/>
      <c r="Y24" s="297"/>
      <c r="Z24" s="297"/>
      <c r="AA24" s="298"/>
      <c r="AB24" s="293" t="str">
        <f>Sprachen!L324</f>
        <v>Softwarefreigabe</v>
      </c>
      <c r="AC24" s="294"/>
      <c r="AD24" s="294"/>
      <c r="AE24" s="294"/>
      <c r="AF24" s="294"/>
      <c r="AG24" s="294"/>
      <c r="AH24" s="295"/>
      <c r="AI24" s="299"/>
      <c r="AJ24" s="300"/>
      <c r="AK24" s="300"/>
      <c r="AL24" s="300"/>
      <c r="AM24" s="300"/>
      <c r="AN24" s="301"/>
      <c r="AP24" s="90"/>
      <c r="AQ24" s="87"/>
      <c r="AR24" s="87"/>
      <c r="AS24" s="87"/>
    </row>
    <row r="25" spans="1:45" ht="20.3" customHeight="1" thickTop="1" thickBot="1" x14ac:dyDescent="0.3">
      <c r="A25" s="302" t="str">
        <f>Sprachen!L84</f>
        <v>Bestätigung Organisation</v>
      </c>
      <c r="B25" s="303"/>
      <c r="C25" s="303"/>
      <c r="D25" s="303"/>
      <c r="E25" s="303"/>
      <c r="F25" s="303"/>
      <c r="G25" s="303"/>
      <c r="H25" s="303"/>
      <c r="I25" s="303"/>
      <c r="J25" s="303"/>
      <c r="K25" s="303"/>
      <c r="L25" s="303"/>
      <c r="M25" s="303"/>
      <c r="N25" s="303"/>
      <c r="O25" s="303"/>
      <c r="P25" s="303"/>
      <c r="Q25" s="303"/>
      <c r="R25" s="303"/>
      <c r="S25" s="303"/>
      <c r="T25" s="303"/>
      <c r="U25" s="303"/>
      <c r="V25" s="303"/>
      <c r="W25" s="303"/>
      <c r="X25" s="303"/>
      <c r="Y25" s="303"/>
      <c r="Z25" s="303"/>
      <c r="AA25" s="303"/>
      <c r="AB25" s="303"/>
      <c r="AC25" s="303"/>
      <c r="AD25" s="303"/>
      <c r="AE25" s="303"/>
      <c r="AF25" s="303"/>
      <c r="AG25" s="303"/>
      <c r="AH25" s="303"/>
      <c r="AI25" s="303"/>
      <c r="AJ25" s="303"/>
      <c r="AK25" s="303"/>
      <c r="AL25" s="303"/>
      <c r="AM25" s="303"/>
      <c r="AN25" s="304"/>
      <c r="AP25" s="87"/>
      <c r="AQ25" s="87"/>
      <c r="AR25" s="87"/>
      <c r="AS25" s="87"/>
    </row>
    <row r="26" spans="1:45" ht="39.9" customHeight="1" thickTop="1" thickBot="1" x14ac:dyDescent="0.3">
      <c r="A26" s="331" t="str">
        <f>Sprachen!L85</f>
        <v>Hiermit wird bestätigt, dass das PPF-Verfahren entsprechend den Vereinbarungen der Abstimmung zum PPF-Verfahren und nach den Vorgaben gemäß VDA Band 2 durchgeführt wurde.</v>
      </c>
      <c r="B26" s="332"/>
      <c r="C26" s="332"/>
      <c r="D26" s="332"/>
      <c r="E26" s="332"/>
      <c r="F26" s="332"/>
      <c r="G26" s="332"/>
      <c r="H26" s="332"/>
      <c r="I26" s="332"/>
      <c r="J26" s="332"/>
      <c r="K26" s="332"/>
      <c r="L26" s="332"/>
      <c r="M26" s="332"/>
      <c r="N26" s="332"/>
      <c r="O26" s="332"/>
      <c r="P26" s="332"/>
      <c r="Q26" s="332"/>
      <c r="R26" s="332"/>
      <c r="S26" s="332"/>
      <c r="T26" s="332"/>
      <c r="U26" s="332"/>
      <c r="V26" s="332"/>
      <c r="W26" s="332"/>
      <c r="X26" s="332"/>
      <c r="Y26" s="332"/>
      <c r="Z26" s="332"/>
      <c r="AA26" s="332"/>
      <c r="AB26" s="332"/>
      <c r="AC26" s="332"/>
      <c r="AD26" s="332"/>
      <c r="AE26" s="332"/>
      <c r="AF26" s="332"/>
      <c r="AG26" s="332"/>
      <c r="AH26" s="332"/>
      <c r="AI26" s="332"/>
      <c r="AJ26" s="332"/>
      <c r="AK26" s="332"/>
      <c r="AL26" s="332"/>
      <c r="AM26" s="332"/>
      <c r="AN26" s="333"/>
      <c r="AP26" s="87"/>
      <c r="AQ26" s="87"/>
      <c r="AR26" s="87"/>
      <c r="AS26" s="87"/>
    </row>
    <row r="27" spans="1:45" s="1" customFormat="1" ht="20.3" customHeight="1" thickTop="1" thickBot="1" x14ac:dyDescent="0.3">
      <c r="A27" s="334"/>
      <c r="B27" s="335"/>
      <c r="C27" s="336"/>
      <c r="D27" s="337" t="str">
        <f>Sprachen!L95</f>
        <v>Der IMDS-Datensatz wurde erstellt unter der MDB-ID-Nr.:</v>
      </c>
      <c r="E27" s="337"/>
      <c r="F27" s="337"/>
      <c r="G27" s="337"/>
      <c r="H27" s="337"/>
      <c r="I27" s="337"/>
      <c r="J27" s="337"/>
      <c r="K27" s="337"/>
      <c r="L27" s="337"/>
      <c r="M27" s="337"/>
      <c r="N27" s="337"/>
      <c r="O27" s="337"/>
      <c r="P27" s="337"/>
      <c r="Q27" s="337"/>
      <c r="R27" s="337"/>
      <c r="S27" s="337"/>
      <c r="T27" s="337"/>
      <c r="U27" s="337"/>
      <c r="V27" s="337"/>
      <c r="W27" s="338"/>
      <c r="X27" s="338"/>
      <c r="Y27" s="338"/>
      <c r="Z27" s="338"/>
      <c r="AA27" s="338"/>
      <c r="AB27" s="338"/>
      <c r="AC27" s="338"/>
      <c r="AD27" s="338"/>
      <c r="AE27" s="338"/>
      <c r="AF27" s="338"/>
      <c r="AG27" s="338"/>
      <c r="AH27" s="338"/>
      <c r="AI27" s="338"/>
      <c r="AJ27" s="338"/>
      <c r="AK27" s="338"/>
      <c r="AL27" s="338"/>
      <c r="AM27" s="338"/>
      <c r="AN27" s="339"/>
      <c r="AP27" s="95"/>
      <c r="AQ27" s="95"/>
      <c r="AR27" s="95"/>
      <c r="AS27" s="95"/>
    </row>
    <row r="28" spans="1:45" ht="20.3" customHeight="1" thickTop="1" x14ac:dyDescent="0.25">
      <c r="A28" s="340" t="str">
        <f>Sprachen!L234</f>
        <v>Name</v>
      </c>
      <c r="B28" s="341"/>
      <c r="C28" s="341"/>
      <c r="D28" s="341"/>
      <c r="E28" s="341"/>
      <c r="F28" s="341"/>
      <c r="G28" s="341"/>
      <c r="H28" s="342"/>
      <c r="I28" s="343"/>
      <c r="J28" s="344"/>
      <c r="K28" s="344"/>
      <c r="L28" s="344"/>
      <c r="M28" s="344"/>
      <c r="N28" s="344"/>
      <c r="O28" s="344"/>
      <c r="P28" s="344"/>
      <c r="Q28" s="344"/>
      <c r="R28" s="344"/>
      <c r="S28" s="344"/>
      <c r="T28" s="344"/>
      <c r="U28" s="345"/>
      <c r="V28" s="346" t="str">
        <f>Sprachen!L61</f>
        <v>Bemerkung</v>
      </c>
      <c r="W28" s="347"/>
      <c r="X28" s="347"/>
      <c r="Y28" s="347"/>
      <c r="Z28" s="348"/>
      <c r="AA28" s="263"/>
      <c r="AB28" s="264"/>
      <c r="AC28" s="264"/>
      <c r="AD28" s="264"/>
      <c r="AE28" s="264"/>
      <c r="AF28" s="264"/>
      <c r="AG28" s="264"/>
      <c r="AH28" s="264"/>
      <c r="AI28" s="264"/>
      <c r="AJ28" s="264"/>
      <c r="AK28" s="264"/>
      <c r="AL28" s="264"/>
      <c r="AM28" s="264"/>
      <c r="AN28" s="265"/>
      <c r="AP28" s="87"/>
      <c r="AQ28" s="87"/>
      <c r="AR28" s="87"/>
      <c r="AS28" s="87"/>
    </row>
    <row r="29" spans="1:45" ht="20.3" customHeight="1" x14ac:dyDescent="0.25">
      <c r="A29" s="320" t="str">
        <f>Sprachen!L20</f>
        <v>Abteilung</v>
      </c>
      <c r="B29" s="321"/>
      <c r="C29" s="321"/>
      <c r="D29" s="321"/>
      <c r="E29" s="321"/>
      <c r="F29" s="321"/>
      <c r="G29" s="321"/>
      <c r="H29" s="322"/>
      <c r="I29" s="218"/>
      <c r="J29" s="219"/>
      <c r="K29" s="219"/>
      <c r="L29" s="219"/>
      <c r="M29" s="219"/>
      <c r="N29" s="219"/>
      <c r="O29" s="219"/>
      <c r="P29" s="219"/>
      <c r="Q29" s="219"/>
      <c r="R29" s="219"/>
      <c r="S29" s="219"/>
      <c r="T29" s="219"/>
      <c r="U29" s="323"/>
      <c r="V29" s="349"/>
      <c r="W29" s="350"/>
      <c r="X29" s="350"/>
      <c r="Y29" s="350"/>
      <c r="Z29" s="351"/>
      <c r="AA29" s="355"/>
      <c r="AB29" s="356"/>
      <c r="AC29" s="356"/>
      <c r="AD29" s="356"/>
      <c r="AE29" s="356"/>
      <c r="AF29" s="356"/>
      <c r="AG29" s="356"/>
      <c r="AH29" s="356"/>
      <c r="AI29" s="356"/>
      <c r="AJ29" s="356"/>
      <c r="AK29" s="356"/>
      <c r="AL29" s="356"/>
      <c r="AM29" s="356"/>
      <c r="AN29" s="357"/>
      <c r="AP29" s="87"/>
      <c r="AQ29" s="87"/>
      <c r="AR29" s="87"/>
      <c r="AS29" s="87"/>
    </row>
    <row r="30" spans="1:45" ht="20.3" customHeight="1" x14ac:dyDescent="0.25">
      <c r="A30" s="320" t="str">
        <f>Sprachen!L343</f>
        <v>Telefon</v>
      </c>
      <c r="B30" s="321"/>
      <c r="C30" s="321"/>
      <c r="D30" s="321"/>
      <c r="E30" s="321"/>
      <c r="F30" s="321"/>
      <c r="G30" s="321"/>
      <c r="H30" s="322"/>
      <c r="I30" s="218"/>
      <c r="J30" s="219"/>
      <c r="K30" s="219"/>
      <c r="L30" s="219"/>
      <c r="M30" s="219"/>
      <c r="N30" s="219"/>
      <c r="O30" s="219"/>
      <c r="P30" s="219"/>
      <c r="Q30" s="219"/>
      <c r="R30" s="219"/>
      <c r="S30" s="219"/>
      <c r="T30" s="219"/>
      <c r="U30" s="323"/>
      <c r="V30" s="349"/>
      <c r="W30" s="350"/>
      <c r="X30" s="350"/>
      <c r="Y30" s="350"/>
      <c r="Z30" s="351"/>
      <c r="AA30" s="355"/>
      <c r="AB30" s="356"/>
      <c r="AC30" s="356"/>
      <c r="AD30" s="356"/>
      <c r="AE30" s="356"/>
      <c r="AF30" s="356"/>
      <c r="AG30" s="356"/>
      <c r="AH30" s="356"/>
      <c r="AI30" s="356"/>
      <c r="AJ30" s="356"/>
      <c r="AK30" s="356"/>
      <c r="AL30" s="356"/>
      <c r="AM30" s="356"/>
      <c r="AN30" s="357"/>
      <c r="AP30" s="87"/>
      <c r="AQ30" s="87"/>
      <c r="AR30" s="87"/>
      <c r="AS30" s="87"/>
    </row>
    <row r="31" spans="1:45" ht="20.3" customHeight="1" x14ac:dyDescent="0.25">
      <c r="A31" s="320" t="str">
        <f>Sprachen!L120</f>
        <v>E-Mail/Fax-Nr.</v>
      </c>
      <c r="B31" s="321"/>
      <c r="C31" s="321"/>
      <c r="D31" s="321"/>
      <c r="E31" s="321"/>
      <c r="F31" s="321"/>
      <c r="G31" s="321"/>
      <c r="H31" s="322"/>
      <c r="I31" s="324"/>
      <c r="J31" s="219"/>
      <c r="K31" s="219"/>
      <c r="L31" s="219"/>
      <c r="M31" s="219"/>
      <c r="N31" s="219"/>
      <c r="O31" s="219"/>
      <c r="P31" s="219"/>
      <c r="Q31" s="219"/>
      <c r="R31" s="219"/>
      <c r="S31" s="219"/>
      <c r="T31" s="219"/>
      <c r="U31" s="323"/>
      <c r="V31" s="352"/>
      <c r="W31" s="353"/>
      <c r="X31" s="353"/>
      <c r="Y31" s="353"/>
      <c r="Z31" s="354"/>
      <c r="AA31" s="358"/>
      <c r="AB31" s="359"/>
      <c r="AC31" s="359"/>
      <c r="AD31" s="359"/>
      <c r="AE31" s="359"/>
      <c r="AF31" s="359"/>
      <c r="AG31" s="359"/>
      <c r="AH31" s="359"/>
      <c r="AI31" s="359"/>
      <c r="AJ31" s="359"/>
      <c r="AK31" s="359"/>
      <c r="AL31" s="359"/>
      <c r="AM31" s="359"/>
      <c r="AN31" s="360"/>
      <c r="AP31" s="87"/>
      <c r="AQ31" s="87"/>
      <c r="AR31" s="87"/>
      <c r="AS31" s="87"/>
    </row>
    <row r="32" spans="1:45" ht="20.3" customHeight="1" thickBot="1" x14ac:dyDescent="0.3">
      <c r="A32" s="325" t="str">
        <f>Sprachen!L91</f>
        <v>Datum</v>
      </c>
      <c r="B32" s="326"/>
      <c r="C32" s="326"/>
      <c r="D32" s="326"/>
      <c r="E32" s="326"/>
      <c r="F32" s="326"/>
      <c r="G32" s="326"/>
      <c r="H32" s="327"/>
      <c r="I32" s="328"/>
      <c r="J32" s="329"/>
      <c r="K32" s="329"/>
      <c r="L32" s="329"/>
      <c r="M32" s="329"/>
      <c r="N32" s="329"/>
      <c r="O32" s="329"/>
      <c r="P32" s="329"/>
      <c r="Q32" s="329"/>
      <c r="R32" s="329"/>
      <c r="S32" s="329"/>
      <c r="T32" s="329"/>
      <c r="U32" s="330"/>
      <c r="V32" s="377" t="str">
        <f>Sprachen!L348</f>
        <v>Unterschrift</v>
      </c>
      <c r="W32" s="378"/>
      <c r="X32" s="378"/>
      <c r="Y32" s="378"/>
      <c r="Z32" s="379"/>
      <c r="AA32" s="380"/>
      <c r="AB32" s="381"/>
      <c r="AC32" s="381"/>
      <c r="AD32" s="381"/>
      <c r="AE32" s="381"/>
      <c r="AF32" s="381"/>
      <c r="AG32" s="381"/>
      <c r="AH32" s="381"/>
      <c r="AI32" s="381"/>
      <c r="AJ32" s="381"/>
      <c r="AK32" s="381"/>
      <c r="AL32" s="381"/>
      <c r="AM32" s="381"/>
      <c r="AN32" s="382"/>
      <c r="AP32" s="87"/>
      <c r="AQ32" s="87"/>
      <c r="AR32" s="87"/>
      <c r="AS32" s="87"/>
    </row>
    <row r="33" spans="1:45" ht="20.3" customHeight="1" thickTop="1" thickBot="1" x14ac:dyDescent="0.35">
      <c r="A33" s="383" t="str">
        <f>Sprachen!L124</f>
        <v>Entscheidung Kunde</v>
      </c>
      <c r="B33" s="384"/>
      <c r="C33" s="384"/>
      <c r="D33" s="384"/>
      <c r="E33" s="384"/>
      <c r="F33" s="384"/>
      <c r="G33" s="384"/>
      <c r="H33" s="384"/>
      <c r="I33" s="384"/>
      <c r="J33" s="384"/>
      <c r="K33" s="384"/>
      <c r="L33" s="384"/>
      <c r="M33" s="384"/>
      <c r="N33" s="384"/>
      <c r="O33" s="384"/>
      <c r="P33" s="384"/>
      <c r="Q33" s="384"/>
      <c r="R33" s="384"/>
      <c r="S33" s="384"/>
      <c r="T33" s="384"/>
      <c r="U33" s="384"/>
      <c r="V33" s="384"/>
      <c r="W33" s="384"/>
      <c r="X33" s="384"/>
      <c r="Y33" s="384"/>
      <c r="Z33" s="384"/>
      <c r="AA33" s="384"/>
      <c r="AB33" s="384"/>
      <c r="AC33" s="384"/>
      <c r="AD33" s="384"/>
      <c r="AE33" s="384"/>
      <c r="AF33" s="384"/>
      <c r="AG33" s="384"/>
      <c r="AH33" s="384"/>
      <c r="AI33" s="384"/>
      <c r="AJ33" s="384"/>
      <c r="AK33" s="384"/>
      <c r="AL33" s="384"/>
      <c r="AM33" s="384"/>
      <c r="AN33" s="385"/>
      <c r="AP33" s="87"/>
      <c r="AQ33" s="87"/>
      <c r="AR33" s="87"/>
      <c r="AS33" s="87"/>
    </row>
    <row r="34" spans="1:45" s="1" customFormat="1" ht="39.9" customHeight="1" thickTop="1" thickBot="1" x14ac:dyDescent="0.3">
      <c r="A34" s="386" t="str">
        <f>Sprachen!L191</f>
        <v>Kundentauglich/Serientauglich</v>
      </c>
      <c r="B34" s="387"/>
      <c r="C34" s="388"/>
      <c r="D34" s="388"/>
      <c r="E34" s="388"/>
      <c r="F34" s="388"/>
      <c r="G34" s="388"/>
      <c r="H34" s="388"/>
      <c r="I34" s="388"/>
      <c r="J34" s="388"/>
      <c r="K34" s="388"/>
      <c r="L34" s="388"/>
      <c r="M34" s="388"/>
      <c r="N34" s="388"/>
      <c r="O34" s="388"/>
      <c r="P34" s="388"/>
      <c r="Q34" s="388"/>
      <c r="R34" s="388"/>
      <c r="S34" s="389"/>
      <c r="T34" s="390"/>
      <c r="U34" s="386" t="str">
        <f>Sprachen!L243</f>
        <v>Nicht kundentauglich/
 Nicht serientauglich</v>
      </c>
      <c r="V34" s="388"/>
      <c r="W34" s="388"/>
      <c r="X34" s="388"/>
      <c r="Y34" s="388"/>
      <c r="Z34" s="388"/>
      <c r="AA34" s="388"/>
      <c r="AB34" s="388"/>
      <c r="AC34" s="388"/>
      <c r="AD34" s="388"/>
      <c r="AE34" s="388"/>
      <c r="AF34" s="388"/>
      <c r="AG34" s="388"/>
      <c r="AH34" s="388"/>
      <c r="AI34" s="388"/>
      <c r="AJ34" s="388"/>
      <c r="AK34" s="388"/>
      <c r="AL34" s="388"/>
      <c r="AM34" s="389"/>
      <c r="AN34" s="390"/>
      <c r="AP34" s="95"/>
      <c r="AQ34" s="95"/>
      <c r="AR34" s="95"/>
      <c r="AS34" s="95"/>
    </row>
    <row r="35" spans="1:45" ht="20.3" customHeight="1" thickTop="1" thickBot="1" x14ac:dyDescent="0.3">
      <c r="A35" s="361" t="str">
        <f>Sprachen!L268</f>
        <v>PPF-Verfahren zum Kunden abgeschlossen</v>
      </c>
      <c r="B35" s="362"/>
      <c r="C35" s="363"/>
      <c r="D35" s="363"/>
      <c r="E35" s="363"/>
      <c r="F35" s="363"/>
      <c r="G35" s="363"/>
      <c r="H35" s="363"/>
      <c r="I35" s="363"/>
      <c r="J35" s="363"/>
      <c r="K35" s="363"/>
      <c r="L35" s="363"/>
      <c r="M35" s="363"/>
      <c r="N35" s="363"/>
      <c r="O35" s="363"/>
      <c r="P35" s="363"/>
      <c r="Q35" s="363"/>
      <c r="R35" s="363"/>
      <c r="S35" s="364"/>
      <c r="T35" s="365"/>
      <c r="U35" s="366" t="str">
        <f>Sprachen!L238</f>
        <v>Neues PPF-Verfahren erforderlich</v>
      </c>
      <c r="V35" s="367"/>
      <c r="W35" s="367"/>
      <c r="X35" s="367"/>
      <c r="Y35" s="367"/>
      <c r="Z35" s="367"/>
      <c r="AA35" s="367"/>
      <c r="AB35" s="367"/>
      <c r="AC35" s="367"/>
      <c r="AD35" s="367"/>
      <c r="AE35" s="367"/>
      <c r="AF35" s="367"/>
      <c r="AG35" s="367"/>
      <c r="AH35" s="367"/>
      <c r="AI35" s="367"/>
      <c r="AJ35" s="367"/>
      <c r="AK35" s="367"/>
      <c r="AL35" s="367"/>
      <c r="AM35" s="370"/>
      <c r="AN35" s="371"/>
      <c r="AO35">
        <f>COUNTIF(S35:T36,"X")+COUNTIF(AM35,"X")</f>
        <v>0</v>
      </c>
      <c r="AP35" s="87"/>
      <c r="AQ35" s="87"/>
      <c r="AR35" s="87"/>
      <c r="AS35" s="87"/>
    </row>
    <row r="36" spans="1:45" ht="20.3" customHeight="1" thickTop="1" thickBot="1" x14ac:dyDescent="0.3">
      <c r="A36" s="374" t="str">
        <f>Sprachen!L26</f>
        <v>Aktualisierung der PPF-Dokumentation erforderlich</v>
      </c>
      <c r="B36" s="375"/>
      <c r="C36" s="376"/>
      <c r="D36" s="376"/>
      <c r="E36" s="376"/>
      <c r="F36" s="376"/>
      <c r="G36" s="376"/>
      <c r="H36" s="376"/>
      <c r="I36" s="376"/>
      <c r="J36" s="376"/>
      <c r="K36" s="376"/>
      <c r="L36" s="376"/>
      <c r="M36" s="376"/>
      <c r="N36" s="376"/>
      <c r="O36" s="376"/>
      <c r="P36" s="376"/>
      <c r="Q36" s="376"/>
      <c r="R36" s="376"/>
      <c r="S36" s="364"/>
      <c r="T36" s="365"/>
      <c r="U36" s="368"/>
      <c r="V36" s="369"/>
      <c r="W36" s="369"/>
      <c r="X36" s="369"/>
      <c r="Y36" s="369"/>
      <c r="Z36" s="369"/>
      <c r="AA36" s="369"/>
      <c r="AB36" s="369"/>
      <c r="AC36" s="369"/>
      <c r="AD36" s="369"/>
      <c r="AE36" s="369"/>
      <c r="AF36" s="369"/>
      <c r="AG36" s="369"/>
      <c r="AH36" s="369"/>
      <c r="AI36" s="369"/>
      <c r="AJ36" s="369"/>
      <c r="AK36" s="369"/>
      <c r="AL36" s="369"/>
      <c r="AM36" s="372"/>
      <c r="AN36" s="373"/>
      <c r="AP36" s="87"/>
      <c r="AQ36" s="87"/>
      <c r="AR36" s="87"/>
      <c r="AS36" s="87"/>
    </row>
    <row r="37" spans="1:45" ht="20.3" customHeight="1" thickTop="1" thickBot="1" x14ac:dyDescent="0.3">
      <c r="A37" s="407" t="str">
        <f>Sprachen!L76 &amp; " " &amp;Sprachen!L187</f>
        <v>Berichtsnummer/-version Kunde</v>
      </c>
      <c r="B37" s="408"/>
      <c r="C37" s="408"/>
      <c r="D37" s="408"/>
      <c r="E37" s="408"/>
      <c r="F37" s="408"/>
      <c r="G37" s="408"/>
      <c r="H37" s="408"/>
      <c r="I37" s="408"/>
      <c r="J37" s="408"/>
      <c r="K37" s="408"/>
      <c r="L37" s="408"/>
      <c r="M37" s="408"/>
      <c r="N37" s="408"/>
      <c r="O37" s="408"/>
      <c r="P37" s="408"/>
      <c r="Q37" s="408"/>
      <c r="R37" s="409"/>
      <c r="S37" s="410"/>
      <c r="T37" s="410"/>
      <c r="U37" s="410"/>
      <c r="V37" s="410"/>
      <c r="W37" s="410"/>
      <c r="X37" s="410"/>
      <c r="Y37" s="410"/>
      <c r="Z37" s="410"/>
      <c r="AA37" s="410"/>
      <c r="AB37" s="410"/>
      <c r="AC37" s="410"/>
      <c r="AD37" s="410"/>
      <c r="AE37" s="410"/>
      <c r="AF37" s="410"/>
      <c r="AG37" s="410"/>
      <c r="AH37" s="410"/>
      <c r="AI37" s="410"/>
      <c r="AJ37" s="410"/>
      <c r="AK37" s="410"/>
      <c r="AL37" s="410"/>
      <c r="AM37" s="410"/>
      <c r="AN37" s="411"/>
      <c r="AP37" s="87"/>
      <c r="AQ37" s="87"/>
      <c r="AR37" s="87"/>
      <c r="AS37" s="87"/>
    </row>
    <row r="38" spans="1:45" ht="20.3" customHeight="1" thickTop="1" x14ac:dyDescent="0.25">
      <c r="A38" s="412" t="str">
        <f>Sprachen!L234</f>
        <v>Name</v>
      </c>
      <c r="B38" s="413"/>
      <c r="C38" s="414"/>
      <c r="D38" s="414"/>
      <c r="E38" s="414"/>
      <c r="F38" s="414"/>
      <c r="G38" s="414"/>
      <c r="H38" s="415"/>
      <c r="I38" s="416"/>
      <c r="J38" s="417"/>
      <c r="K38" s="417"/>
      <c r="L38" s="417"/>
      <c r="M38" s="417"/>
      <c r="N38" s="417"/>
      <c r="O38" s="417"/>
      <c r="P38" s="417"/>
      <c r="Q38" s="417"/>
      <c r="R38" s="417"/>
      <c r="S38" s="417"/>
      <c r="T38" s="417"/>
      <c r="U38" s="418"/>
      <c r="V38" s="419" t="str">
        <f>Sprachen!L61</f>
        <v>Bemerkung</v>
      </c>
      <c r="W38" s="420"/>
      <c r="X38" s="420"/>
      <c r="Y38" s="420"/>
      <c r="Z38" s="421"/>
      <c r="AA38" s="425"/>
      <c r="AB38" s="425"/>
      <c r="AC38" s="425"/>
      <c r="AD38" s="425"/>
      <c r="AE38" s="425"/>
      <c r="AF38" s="425"/>
      <c r="AG38" s="425"/>
      <c r="AH38" s="425"/>
      <c r="AI38" s="425"/>
      <c r="AJ38" s="425"/>
      <c r="AK38" s="425"/>
      <c r="AL38" s="425"/>
      <c r="AM38" s="425"/>
      <c r="AN38" s="426"/>
      <c r="AP38" s="87"/>
      <c r="AQ38" s="87"/>
      <c r="AR38" s="87"/>
      <c r="AS38" s="87"/>
    </row>
    <row r="39" spans="1:45" ht="20.3" customHeight="1" x14ac:dyDescent="0.25">
      <c r="A39" s="391" t="str">
        <f>Sprachen!L20</f>
        <v>Abteilung</v>
      </c>
      <c r="B39" s="392"/>
      <c r="C39" s="393"/>
      <c r="D39" s="393"/>
      <c r="E39" s="393"/>
      <c r="F39" s="393"/>
      <c r="G39" s="393"/>
      <c r="H39" s="394"/>
      <c r="I39" s="431"/>
      <c r="J39" s="396"/>
      <c r="K39" s="396"/>
      <c r="L39" s="396"/>
      <c r="M39" s="396"/>
      <c r="N39" s="396"/>
      <c r="O39" s="396"/>
      <c r="P39" s="396"/>
      <c r="Q39" s="396"/>
      <c r="R39" s="396"/>
      <c r="S39" s="396"/>
      <c r="T39" s="396"/>
      <c r="U39" s="397"/>
      <c r="V39" s="422"/>
      <c r="W39" s="423"/>
      <c r="X39" s="423"/>
      <c r="Y39" s="423"/>
      <c r="Z39" s="424"/>
      <c r="AA39" s="427"/>
      <c r="AB39" s="427"/>
      <c r="AC39" s="427"/>
      <c r="AD39" s="427"/>
      <c r="AE39" s="427"/>
      <c r="AF39" s="427"/>
      <c r="AG39" s="427"/>
      <c r="AH39" s="427"/>
      <c r="AI39" s="427"/>
      <c r="AJ39" s="427"/>
      <c r="AK39" s="427"/>
      <c r="AL39" s="427"/>
      <c r="AM39" s="427"/>
      <c r="AN39" s="428"/>
      <c r="AP39" s="87"/>
      <c r="AQ39" s="87"/>
      <c r="AR39" s="87"/>
      <c r="AS39" s="87"/>
    </row>
    <row r="40" spans="1:45" ht="20.3" customHeight="1" x14ac:dyDescent="0.25">
      <c r="A40" s="391" t="str">
        <f>Sprachen!L343</f>
        <v>Telefon</v>
      </c>
      <c r="B40" s="392"/>
      <c r="C40" s="393"/>
      <c r="D40" s="393"/>
      <c r="E40" s="393"/>
      <c r="F40" s="393"/>
      <c r="G40" s="393"/>
      <c r="H40" s="394"/>
      <c r="I40" s="432"/>
      <c r="J40" s="433"/>
      <c r="K40" s="433"/>
      <c r="L40" s="433"/>
      <c r="M40" s="433"/>
      <c r="N40" s="433"/>
      <c r="O40" s="433"/>
      <c r="P40" s="433"/>
      <c r="Q40" s="433"/>
      <c r="R40" s="433"/>
      <c r="S40" s="433"/>
      <c r="T40" s="433"/>
      <c r="U40" s="434"/>
      <c r="V40" s="422"/>
      <c r="W40" s="423"/>
      <c r="X40" s="423"/>
      <c r="Y40" s="423"/>
      <c r="Z40" s="424"/>
      <c r="AA40" s="427"/>
      <c r="AB40" s="427"/>
      <c r="AC40" s="427"/>
      <c r="AD40" s="427"/>
      <c r="AE40" s="427"/>
      <c r="AF40" s="427"/>
      <c r="AG40" s="427"/>
      <c r="AH40" s="427"/>
      <c r="AI40" s="427"/>
      <c r="AJ40" s="427"/>
      <c r="AK40" s="427"/>
      <c r="AL40" s="427"/>
      <c r="AM40" s="427"/>
      <c r="AN40" s="428"/>
      <c r="AP40" s="87"/>
      <c r="AQ40" s="87"/>
      <c r="AR40" s="87"/>
      <c r="AS40" s="87"/>
    </row>
    <row r="41" spans="1:45" ht="20.3" customHeight="1" x14ac:dyDescent="0.25">
      <c r="A41" s="391" t="str">
        <f>Sprachen!L120</f>
        <v>E-Mail/Fax-Nr.</v>
      </c>
      <c r="B41" s="392"/>
      <c r="C41" s="393"/>
      <c r="D41" s="393"/>
      <c r="E41" s="393"/>
      <c r="F41" s="393"/>
      <c r="G41" s="393"/>
      <c r="H41" s="394"/>
      <c r="I41" s="395"/>
      <c r="J41" s="396"/>
      <c r="K41" s="396"/>
      <c r="L41" s="396"/>
      <c r="M41" s="396"/>
      <c r="N41" s="396"/>
      <c r="O41" s="396"/>
      <c r="P41" s="396"/>
      <c r="Q41" s="396"/>
      <c r="R41" s="396"/>
      <c r="S41" s="396"/>
      <c r="T41" s="396"/>
      <c r="U41" s="397"/>
      <c r="V41" s="422"/>
      <c r="W41" s="423"/>
      <c r="X41" s="423"/>
      <c r="Y41" s="423"/>
      <c r="Z41" s="424"/>
      <c r="AA41" s="429"/>
      <c r="AB41" s="429"/>
      <c r="AC41" s="429"/>
      <c r="AD41" s="429"/>
      <c r="AE41" s="429"/>
      <c r="AF41" s="429"/>
      <c r="AG41" s="429"/>
      <c r="AH41" s="429"/>
      <c r="AI41" s="429"/>
      <c r="AJ41" s="429"/>
      <c r="AK41" s="429"/>
      <c r="AL41" s="429"/>
      <c r="AM41" s="429"/>
      <c r="AN41" s="430"/>
      <c r="AP41" s="87"/>
      <c r="AQ41" s="87"/>
      <c r="AR41" s="87"/>
      <c r="AS41" s="87"/>
    </row>
    <row r="42" spans="1:45" ht="20.3" customHeight="1" thickBot="1" x14ac:dyDescent="0.3">
      <c r="A42" s="398" t="str">
        <f>Sprachen!L91</f>
        <v>Datum</v>
      </c>
      <c r="B42" s="399"/>
      <c r="C42" s="400"/>
      <c r="D42" s="400"/>
      <c r="E42" s="400"/>
      <c r="F42" s="400"/>
      <c r="G42" s="400"/>
      <c r="H42" s="401"/>
      <c r="I42" s="328"/>
      <c r="J42" s="329"/>
      <c r="K42" s="329"/>
      <c r="L42" s="329"/>
      <c r="M42" s="329"/>
      <c r="N42" s="329"/>
      <c r="O42" s="329"/>
      <c r="P42" s="329"/>
      <c r="Q42" s="329"/>
      <c r="R42" s="329"/>
      <c r="S42" s="329"/>
      <c r="T42" s="329"/>
      <c r="U42" s="330"/>
      <c r="V42" s="402" t="str">
        <f>Sprachen!L348</f>
        <v>Unterschrift</v>
      </c>
      <c r="W42" s="403"/>
      <c r="X42" s="403"/>
      <c r="Y42" s="403"/>
      <c r="Z42" s="404"/>
      <c r="AA42" s="405"/>
      <c r="AB42" s="405"/>
      <c r="AC42" s="405"/>
      <c r="AD42" s="405"/>
      <c r="AE42" s="405"/>
      <c r="AF42" s="405"/>
      <c r="AG42" s="405"/>
      <c r="AH42" s="405"/>
      <c r="AI42" s="405"/>
      <c r="AJ42" s="405"/>
      <c r="AK42" s="405"/>
      <c r="AL42" s="405"/>
      <c r="AM42" s="405"/>
      <c r="AN42" s="406"/>
      <c r="AP42" s="87"/>
      <c r="AQ42" s="87"/>
      <c r="AR42" s="87"/>
      <c r="AS42" s="87"/>
    </row>
    <row r="43" spans="1:45" ht="14.4" thickTop="1" x14ac:dyDescent="0.25"/>
  </sheetData>
  <sheetProtection formatCells="0" formatColumns="0" formatRows="0" insertHyperlinks="0"/>
  <mergeCells count="136">
    <mergeCell ref="A41:H41"/>
    <mergeCell ref="I41:U41"/>
    <mergeCell ref="A42:H42"/>
    <mergeCell ref="I42:U42"/>
    <mergeCell ref="V42:Z42"/>
    <mergeCell ref="AA42:AN42"/>
    <mergeCell ref="A37:R37"/>
    <mergeCell ref="S37:AN37"/>
    <mergeCell ref="A38:H38"/>
    <mergeCell ref="I38:U38"/>
    <mergeCell ref="V38:Z41"/>
    <mergeCell ref="AA38:AN41"/>
    <mergeCell ref="A39:H39"/>
    <mergeCell ref="I39:U39"/>
    <mergeCell ref="A40:H40"/>
    <mergeCell ref="I40:U40"/>
    <mergeCell ref="A35:R35"/>
    <mergeCell ref="S35:T35"/>
    <mergeCell ref="U35:AL36"/>
    <mergeCell ref="AM35:AN36"/>
    <mergeCell ref="A36:R36"/>
    <mergeCell ref="S36:T36"/>
    <mergeCell ref="V32:Z32"/>
    <mergeCell ref="AA32:AN32"/>
    <mergeCell ref="A33:AN33"/>
    <mergeCell ref="A34:R34"/>
    <mergeCell ref="S34:T34"/>
    <mergeCell ref="U34:AL34"/>
    <mergeCell ref="AM34:AN34"/>
    <mergeCell ref="A30:H30"/>
    <mergeCell ref="I30:U30"/>
    <mergeCell ref="A31:H31"/>
    <mergeCell ref="I31:U31"/>
    <mergeCell ref="A32:H32"/>
    <mergeCell ref="I32:U32"/>
    <mergeCell ref="A26:AN26"/>
    <mergeCell ref="A27:C27"/>
    <mergeCell ref="D27:V27"/>
    <mergeCell ref="W27:AN27"/>
    <mergeCell ref="A28:H28"/>
    <mergeCell ref="I28:U28"/>
    <mergeCell ref="V28:Z31"/>
    <mergeCell ref="AA28:AN31"/>
    <mergeCell ref="A29:H29"/>
    <mergeCell ref="I29:U29"/>
    <mergeCell ref="A24:N24"/>
    <mergeCell ref="O24:U24"/>
    <mergeCell ref="V24:AA24"/>
    <mergeCell ref="AB24:AH24"/>
    <mergeCell ref="AI24:AN24"/>
    <mergeCell ref="A25:AN25"/>
    <mergeCell ref="A23:G23"/>
    <mergeCell ref="H23:N23"/>
    <mergeCell ref="O23:U23"/>
    <mergeCell ref="V23:AA23"/>
    <mergeCell ref="AB23:AH23"/>
    <mergeCell ref="AI23:AN23"/>
    <mergeCell ref="A22:G22"/>
    <mergeCell ref="H22:N22"/>
    <mergeCell ref="O22:U22"/>
    <mergeCell ref="V22:AA22"/>
    <mergeCell ref="AB22:AH22"/>
    <mergeCell ref="AI22:AN22"/>
    <mergeCell ref="A21:G21"/>
    <mergeCell ref="H21:N21"/>
    <mergeCell ref="O21:U21"/>
    <mergeCell ref="V21:AA21"/>
    <mergeCell ref="AB21:AH21"/>
    <mergeCell ref="AI21:AN21"/>
    <mergeCell ref="A20:G20"/>
    <mergeCell ref="H20:N20"/>
    <mergeCell ref="O20:U20"/>
    <mergeCell ref="V20:AA20"/>
    <mergeCell ref="AB20:AH20"/>
    <mergeCell ref="AI20:AN20"/>
    <mergeCell ref="A19:G19"/>
    <mergeCell ref="H19:N19"/>
    <mergeCell ref="O19:U19"/>
    <mergeCell ref="V19:AA19"/>
    <mergeCell ref="AB19:AH19"/>
    <mergeCell ref="AI19:AN19"/>
    <mergeCell ref="V17:AA17"/>
    <mergeCell ref="A18:G18"/>
    <mergeCell ref="H18:N18"/>
    <mergeCell ref="O18:U18"/>
    <mergeCell ref="V18:AA18"/>
    <mergeCell ref="AB18:AH18"/>
    <mergeCell ref="AI18:AN18"/>
    <mergeCell ref="AB15:AN15"/>
    <mergeCell ref="A16:G16"/>
    <mergeCell ref="H16:N16"/>
    <mergeCell ref="O16:U16"/>
    <mergeCell ref="V16:AA16"/>
    <mergeCell ref="AB16:AH17"/>
    <mergeCell ref="A17:G17"/>
    <mergeCell ref="H17:N17"/>
    <mergeCell ref="O17:U17"/>
    <mergeCell ref="AI16:AN17"/>
    <mergeCell ref="A13:T13"/>
    <mergeCell ref="U13:V13"/>
    <mergeCell ref="A14:T14"/>
    <mergeCell ref="U14:V14"/>
    <mergeCell ref="A15:N15"/>
    <mergeCell ref="O15:AA15"/>
    <mergeCell ref="A10:T10"/>
    <mergeCell ref="U10:V10"/>
    <mergeCell ref="U11:V11"/>
    <mergeCell ref="U12:V12"/>
    <mergeCell ref="A11:T12"/>
    <mergeCell ref="W14:AN14"/>
    <mergeCell ref="W13:AN13"/>
    <mergeCell ref="W12:AN12"/>
    <mergeCell ref="W11:AN11"/>
    <mergeCell ref="W10:AN10"/>
    <mergeCell ref="A8:T8"/>
    <mergeCell ref="U8:V8"/>
    <mergeCell ref="A9:T9"/>
    <mergeCell ref="U9:V9"/>
    <mergeCell ref="U5:V5"/>
    <mergeCell ref="W5:AN5"/>
    <mergeCell ref="U6:V6"/>
    <mergeCell ref="W6:AN6"/>
    <mergeCell ref="A5:T6"/>
    <mergeCell ref="W8:AN8"/>
    <mergeCell ref="W9:AN9"/>
    <mergeCell ref="A1:M2"/>
    <mergeCell ref="N2:T2"/>
    <mergeCell ref="U2:AN2"/>
    <mergeCell ref="A3:T3"/>
    <mergeCell ref="U3:AN3"/>
    <mergeCell ref="A4:T4"/>
    <mergeCell ref="U4:V4"/>
    <mergeCell ref="W4:AN4"/>
    <mergeCell ref="A7:T7"/>
    <mergeCell ref="U7:AN7"/>
    <mergeCell ref="N1:AN1"/>
  </mergeCells>
  <conditionalFormatting sqref="A4:A5">
    <cfRule type="expression" dxfId="885" priority="21">
      <formula>$A$4&lt;&gt;""</formula>
    </cfRule>
    <cfRule type="expression" dxfId="884" priority="22">
      <formula>$A$4=""</formula>
    </cfRule>
  </conditionalFormatting>
  <conditionalFormatting sqref="A7:A8">
    <cfRule type="expression" dxfId="883" priority="64">
      <formula>$A$4=""</formula>
    </cfRule>
    <cfRule type="expression" dxfId="882" priority="63">
      <formula>$A$4&lt;&gt;""</formula>
    </cfRule>
  </conditionalFormatting>
  <conditionalFormatting sqref="A10:A11">
    <cfRule type="expression" dxfId="881" priority="17">
      <formula>$A$10&lt;&gt;""</formula>
    </cfRule>
    <cfRule type="expression" dxfId="880" priority="18">
      <formula>$A$10=""</formula>
    </cfRule>
  </conditionalFormatting>
  <conditionalFormatting sqref="A13:A14">
    <cfRule type="expression" dxfId="879" priority="62">
      <formula>$A$10=""</formula>
    </cfRule>
    <cfRule type="expression" dxfId="878" priority="61">
      <formula>$A$10&lt;&gt;""</formula>
    </cfRule>
  </conditionalFormatting>
  <conditionalFormatting sqref="A27:C27">
    <cfRule type="expression" dxfId="877" priority="52">
      <formula>$A$27=""</formula>
    </cfRule>
    <cfRule type="expression" dxfId="876" priority="51">
      <formula>$A$27="X"</formula>
    </cfRule>
  </conditionalFormatting>
  <conditionalFormatting sqref="H16:H23">
    <cfRule type="expression" dxfId="875" priority="15">
      <formula>$H16&lt;&gt;""</formula>
    </cfRule>
    <cfRule type="expression" dxfId="874" priority="16">
      <formula>$AA16=""</formula>
    </cfRule>
  </conditionalFormatting>
  <conditionalFormatting sqref="I28:I32">
    <cfRule type="expression" dxfId="873" priority="5">
      <formula>$I28&lt;&gt;""</formula>
    </cfRule>
    <cfRule type="expression" dxfId="872" priority="6">
      <formula>$I28=""</formula>
    </cfRule>
  </conditionalFormatting>
  <conditionalFormatting sqref="I38:I42">
    <cfRule type="expression" dxfId="871" priority="2">
      <formula>$I38=""</formula>
    </cfRule>
    <cfRule type="expression" dxfId="870" priority="1">
      <formula>$I38&lt;&gt;""</formula>
    </cfRule>
  </conditionalFormatting>
  <conditionalFormatting sqref="S34:T34">
    <cfRule type="expression" dxfId="869" priority="43">
      <formula>$S34="X"</formula>
    </cfRule>
  </conditionalFormatting>
  <conditionalFormatting sqref="S35:T36 S37">
    <cfRule type="expression" dxfId="868" priority="38">
      <formula>$S35=""</formula>
    </cfRule>
    <cfRule type="expression" dxfId="867" priority="37">
      <formula>$AO$35=1</formula>
    </cfRule>
    <cfRule type="expression" dxfId="866" priority="36">
      <formula>$S35="X"</formula>
    </cfRule>
    <cfRule type="expression" dxfId="865" priority="35">
      <formula>$AO$35&gt;1</formula>
    </cfRule>
  </conditionalFormatting>
  <conditionalFormatting sqref="U4:V6">
    <cfRule type="expression" dxfId="864" priority="59">
      <formula>$U4&lt;&gt;""</formula>
    </cfRule>
    <cfRule type="expression" dxfId="863" priority="60">
      <formula>$AO$4=0</formula>
    </cfRule>
  </conditionalFormatting>
  <conditionalFormatting sqref="U8:V14">
    <cfRule type="expression" dxfId="862" priority="57">
      <formula>$U8="X"</formula>
    </cfRule>
    <cfRule type="expression" dxfId="861" priority="58">
      <formula>$AO$7=0</formula>
    </cfRule>
  </conditionalFormatting>
  <conditionalFormatting sqref="U2:AN2">
    <cfRule type="expression" dxfId="860" priority="65">
      <formula>$U$2&lt;&gt;""</formula>
    </cfRule>
    <cfRule type="expression" dxfId="859" priority="66">
      <formula>$U$2=""</formula>
    </cfRule>
  </conditionalFormatting>
  <conditionalFormatting sqref="V16:AA23 V24">
    <cfRule type="expression" dxfId="858" priority="13">
      <formula>$V16&lt;&gt;""</formula>
    </cfRule>
    <cfRule type="expression" dxfId="857" priority="14">
      <formula>$V16=""</formula>
    </cfRule>
  </conditionalFormatting>
  <conditionalFormatting sqref="W27:AN27">
    <cfRule type="expression" dxfId="856" priority="9">
      <formula>$W$27&lt;&gt;""</formula>
    </cfRule>
    <cfRule type="expression" dxfId="855" priority="10">
      <formula>$W$27=""</formula>
    </cfRule>
  </conditionalFormatting>
  <conditionalFormatting sqref="AA28:AA32">
    <cfRule type="expression" dxfId="854" priority="47">
      <formula>$AA28&lt;&gt;""</formula>
    </cfRule>
    <cfRule type="expression" dxfId="853" priority="48">
      <formula>$AA28=""</formula>
    </cfRule>
  </conditionalFormatting>
  <conditionalFormatting sqref="AA38:AA42">
    <cfRule type="expression" dxfId="852" priority="26">
      <formula>$AA38=""</formula>
    </cfRule>
    <cfRule type="expression" dxfId="851" priority="25">
      <formula>$AA38&lt;&gt;""</formula>
    </cfRule>
  </conditionalFormatting>
  <conditionalFormatting sqref="AI16">
    <cfRule type="expression" dxfId="850" priority="55">
      <formula>$AI16&lt;&gt;""</formula>
    </cfRule>
    <cfRule type="expression" dxfId="849" priority="56">
      <formula>$AI16=""</formula>
    </cfRule>
  </conditionalFormatting>
  <conditionalFormatting sqref="AI18 AI19:AN19 AI20 AI21:AN23 AI24">
    <cfRule type="expression" dxfId="848" priority="11">
      <formula>$AI18&lt;&gt;""</formula>
    </cfRule>
    <cfRule type="expression" dxfId="847" priority="12">
      <formula>$AI18=""</formula>
    </cfRule>
  </conditionalFormatting>
  <conditionalFormatting sqref="AM35">
    <cfRule type="expression" dxfId="846" priority="67">
      <formula>$AO$35&gt;1</formula>
    </cfRule>
    <cfRule type="expression" dxfId="845" priority="68">
      <formula>$AM$89="X"</formula>
    </cfRule>
    <cfRule type="expression" dxfId="844" priority="69">
      <formula>$AO$35=1</formula>
    </cfRule>
    <cfRule type="expression" dxfId="843" priority="70">
      <formula>$AM$89=""</formula>
    </cfRule>
  </conditionalFormatting>
  <conditionalFormatting sqref="AM34:AN34">
    <cfRule type="expression" dxfId="842" priority="44">
      <formula>$AM34="X"</formula>
    </cfRule>
  </conditionalFormatting>
  <dataValidations count="1">
    <dataValidation allowBlank="1" showInputMessage="1" showErrorMessage="1" promptTitle="Eingabehilfe" prompt="Wenn zutreffend, bitte mit &quot;X&quot; befüllen_x000a_If applicable, please fill with &quot;X&quot;" sqref="A27:C27" xr:uid="{00000000-0002-0000-0300-000000000000}"/>
  </dataValidations>
  <pageMargins left="0.70866141732283472" right="0.70866141732283472" top="0.78740157480314965" bottom="0.78740157480314965" header="0.31496062992125984" footer="0.31496062992125984"/>
  <pageSetup paperSize="9" scale="75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300-000001000000}">
          <x14:formula1>
            <xm:f>Sprachen!$L$73:$L$74</xm:f>
          </x14:formula1>
          <xm:sqref>A24:N24</xm:sqref>
        </x14:dataValidation>
        <x14:dataValidation type="list" allowBlank="1" showInputMessage="1" showErrorMessage="1" xr:uid="{00000000-0002-0000-0300-000002000000}">
          <x14:formula1>
            <xm:f>Sprachen!$L$3:$L$5</xm:f>
          </x14:formula1>
          <xm:sqref>V24:AA25 AI24:AN25</xm:sqref>
        </x14:dataValidation>
        <x14:dataValidation type="list" allowBlank="1" showInputMessage="1" showErrorMessage="1" xr:uid="{D09D1AA1-E274-4E6A-9274-4D98C12E74C7}">
          <x14:formula1>
            <xm:f>Sprachen!$A$2:$J$2</xm:f>
          </x14:formula1>
          <xm:sqref>AP2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FF00"/>
  </sheetPr>
  <dimension ref="A1:BA56"/>
  <sheetViews>
    <sheetView zoomScaleNormal="100" workbookViewId="0">
      <selection sqref="A1:M2"/>
    </sheetView>
  </sheetViews>
  <sheetFormatPr baseColWidth="10" defaultColWidth="11" defaultRowHeight="13.85" x14ac:dyDescent="0.25"/>
  <cols>
    <col min="1" max="19" width="2" customWidth="1"/>
    <col min="20" max="20" width="2.26953125" customWidth="1"/>
    <col min="21" max="40" width="2" customWidth="1"/>
    <col min="41" max="44" width="11" hidden="1" customWidth="1"/>
    <col min="45" max="45" width="29.453125" hidden="1" customWidth="1"/>
    <col min="46" max="51" width="11" hidden="1" customWidth="1"/>
  </cols>
  <sheetData>
    <row r="1" spans="1:53" ht="21.05" customHeight="1" x14ac:dyDescent="0.25">
      <c r="A1" s="153" t="str">
        <f>Sprachen!L392</f>
        <v>6.1 Deckblatt PPF Software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437" t="str">
        <f>Sprachen!L378</f>
        <v>Bericht</v>
      </c>
      <c r="O1" s="437"/>
      <c r="P1" s="437"/>
      <c r="Q1" s="437"/>
      <c r="R1" s="437"/>
      <c r="S1" s="437"/>
      <c r="T1" s="437"/>
      <c r="U1" s="1040" t="str">
        <f>IF(H4&lt;&gt;"",H4&amp;" / "&amp;H5,"")</f>
        <v/>
      </c>
      <c r="V1" s="1040"/>
      <c r="W1" s="1040"/>
      <c r="X1" s="1040"/>
      <c r="Y1" s="1040"/>
      <c r="Z1" s="1040"/>
      <c r="AA1" s="1040"/>
      <c r="AB1" s="1040"/>
      <c r="AC1" s="1040"/>
      <c r="AD1" s="1040"/>
      <c r="AE1" s="1040"/>
      <c r="AF1" s="1040"/>
      <c r="AG1" s="1040"/>
      <c r="AH1" s="1040"/>
      <c r="AI1" s="1040"/>
      <c r="AJ1" s="1040"/>
      <c r="AK1" s="1040"/>
      <c r="AL1" s="1040"/>
      <c r="AM1" s="1040"/>
      <c r="AN1" s="1040"/>
      <c r="AP1" t="s">
        <v>899</v>
      </c>
      <c r="AR1">
        <v>1</v>
      </c>
      <c r="AS1" t="s">
        <v>900</v>
      </c>
      <c r="AT1" t="e">
        <f>IF(#REF!=Sprachen!L4,"X","N")</f>
        <v>#REF!</v>
      </c>
      <c r="BA1" s="34" t="s">
        <v>1000</v>
      </c>
    </row>
    <row r="2" spans="1:53" ht="21.05" customHeight="1" thickBot="1" x14ac:dyDescent="0.3">
      <c r="A2" s="154"/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5" t="str">
        <f>Sprachen!L255</f>
        <v>Organisation</v>
      </c>
      <c r="O2" s="155"/>
      <c r="P2" s="155"/>
      <c r="Q2" s="155"/>
      <c r="R2" s="155"/>
      <c r="S2" s="155"/>
      <c r="T2" s="155"/>
      <c r="U2" s="156" t="str">
        <f>IF('Deckblatt '!U2&lt;&gt;"",'Deckblatt '!U2,"")</f>
        <v/>
      </c>
      <c r="V2" s="156"/>
      <c r="W2" s="156"/>
      <c r="X2" s="156"/>
      <c r="Y2" s="156"/>
      <c r="Z2" s="156"/>
      <c r="AA2" s="156"/>
      <c r="AB2" s="156"/>
      <c r="AC2" s="156"/>
      <c r="AD2" s="156"/>
      <c r="AE2" s="156"/>
      <c r="AF2" s="156"/>
      <c r="AG2" s="156"/>
      <c r="AH2" s="156"/>
      <c r="AI2" s="156"/>
      <c r="AJ2" s="156"/>
      <c r="AK2" s="156"/>
      <c r="AL2" s="156"/>
      <c r="AM2" s="156"/>
      <c r="AN2" s="156"/>
      <c r="AS2" t="s">
        <v>901</v>
      </c>
      <c r="AT2" t="e">
        <f>IF(#REF!=Sprachen!L4,"X","N")</f>
        <v>#REF!</v>
      </c>
    </row>
    <row r="3" spans="1:53" s="11" customFormat="1" ht="15" thickTop="1" thickBot="1" x14ac:dyDescent="0.3">
      <c r="A3" s="1041" t="str">
        <f>Sprachen!L46</f>
        <v>Angaben zur Organisation</v>
      </c>
      <c r="B3" s="1041"/>
      <c r="C3" s="1041"/>
      <c r="D3" s="1041"/>
      <c r="E3" s="1041"/>
      <c r="F3" s="1041"/>
      <c r="G3" s="1041"/>
      <c r="H3" s="1041"/>
      <c r="I3" s="1041"/>
      <c r="J3" s="1041"/>
      <c r="K3" s="1041"/>
      <c r="L3" s="1041"/>
      <c r="M3" s="1041"/>
      <c r="N3" s="1041"/>
      <c r="O3" s="1041" t="str">
        <f>Sprachen!L433</f>
        <v>Angaben zur Software</v>
      </c>
      <c r="P3" s="1041"/>
      <c r="Q3" s="1041"/>
      <c r="R3" s="1041"/>
      <c r="S3" s="1041"/>
      <c r="T3" s="1041"/>
      <c r="U3" s="1041"/>
      <c r="V3" s="1041"/>
      <c r="W3" s="1041"/>
      <c r="X3" s="1041"/>
      <c r="Y3" s="1041"/>
      <c r="Z3" s="1041"/>
      <c r="AA3" s="1041"/>
      <c r="AB3" s="1041" t="str">
        <f>Sprachen!L45</f>
        <v>Angaben zum Kunden</v>
      </c>
      <c r="AC3" s="1041"/>
      <c r="AD3" s="1041"/>
      <c r="AE3" s="1041"/>
      <c r="AF3" s="1041"/>
      <c r="AG3" s="1041"/>
      <c r="AH3" s="1041"/>
      <c r="AI3" s="1041"/>
      <c r="AJ3" s="1041"/>
      <c r="AK3" s="1041"/>
      <c r="AL3" s="1041"/>
      <c r="AM3" s="1041"/>
      <c r="AN3" s="1041"/>
      <c r="AP3" t="str">
        <f>'Deckblatt '!AP2</f>
        <v>Deutsch</v>
      </c>
      <c r="AQ3"/>
      <c r="AR3"/>
      <c r="AS3"/>
      <c r="AT3"/>
    </row>
    <row r="4" spans="1:53" ht="15" customHeight="1" thickTop="1" x14ac:dyDescent="0.25">
      <c r="A4" s="221" t="str">
        <f>Sprachen!L75</f>
        <v>Berichtsnummer</v>
      </c>
      <c r="B4" s="222"/>
      <c r="C4" s="222"/>
      <c r="D4" s="222"/>
      <c r="E4" s="222"/>
      <c r="F4" s="222"/>
      <c r="G4" s="223"/>
      <c r="H4" s="1579" t="str">
        <f>IF('Deckblatt '!H16&lt;&gt;"",'Deckblatt '!H16,"")</f>
        <v/>
      </c>
      <c r="I4" s="1580"/>
      <c r="J4" s="1580"/>
      <c r="K4" s="1580"/>
      <c r="L4" s="1580"/>
      <c r="M4" s="1580"/>
      <c r="N4" s="1581"/>
      <c r="O4" s="1563" t="str">
        <f>Sprachen!L437</f>
        <v>Stücklistenreferenz (Kunde)</v>
      </c>
      <c r="P4" s="1564"/>
      <c r="Q4" s="1564"/>
      <c r="R4" s="1564"/>
      <c r="S4" s="1564"/>
      <c r="T4" s="1564"/>
      <c r="U4" s="1565"/>
      <c r="V4" s="1569" t="str">
        <f>IF('Anlage 5 Deckblatt Software 1'!V4&lt;&gt;"",'Anlage 5 Deckblatt Software 1'!V4,"")</f>
        <v/>
      </c>
      <c r="W4" s="1570"/>
      <c r="X4" s="1570"/>
      <c r="Y4" s="1570"/>
      <c r="Z4" s="1570"/>
      <c r="AA4" s="1571"/>
      <c r="AB4" s="233" t="str">
        <f>Sprachen!L187</f>
        <v>Kunde</v>
      </c>
      <c r="AC4" s="234"/>
      <c r="AD4" s="234"/>
      <c r="AE4" s="234"/>
      <c r="AF4" s="234"/>
      <c r="AG4" s="234"/>
      <c r="AH4" s="235"/>
      <c r="AI4" s="1575" t="str">
        <f>IF('Deckblatt '!A10&lt;&gt;"",'Deckblatt '!A10,"")</f>
        <v/>
      </c>
      <c r="AJ4" s="1576"/>
      <c r="AK4" s="1576"/>
      <c r="AL4" s="1576"/>
      <c r="AM4" s="1576"/>
      <c r="AN4" s="1577"/>
    </row>
    <row r="5" spans="1:53" x14ac:dyDescent="0.25">
      <c r="A5" s="209" t="str">
        <f>Sprachen!L77</f>
        <v>Berichtsversion</v>
      </c>
      <c r="B5" s="210"/>
      <c r="C5" s="210"/>
      <c r="D5" s="210"/>
      <c r="E5" s="210"/>
      <c r="F5" s="210"/>
      <c r="G5" s="211"/>
      <c r="H5" s="1556" t="str">
        <f>IF('Deckblatt '!H17&lt;&gt;"",'Deckblatt '!H17,"")</f>
        <v/>
      </c>
      <c r="I5" s="1557"/>
      <c r="J5" s="1557"/>
      <c r="K5" s="1557"/>
      <c r="L5" s="1557"/>
      <c r="M5" s="1557"/>
      <c r="N5" s="1558"/>
      <c r="O5" s="1566"/>
      <c r="P5" s="1567"/>
      <c r="Q5" s="1567"/>
      <c r="R5" s="1567"/>
      <c r="S5" s="1567"/>
      <c r="T5" s="1567"/>
      <c r="U5" s="1568"/>
      <c r="V5" s="1572"/>
      <c r="W5" s="1573"/>
      <c r="X5" s="1573"/>
      <c r="Y5" s="1573"/>
      <c r="Z5" s="1573"/>
      <c r="AA5" s="1574"/>
      <c r="AB5" s="236"/>
      <c r="AC5" s="237"/>
      <c r="AD5" s="237"/>
      <c r="AE5" s="237"/>
      <c r="AF5" s="237"/>
      <c r="AG5" s="237"/>
      <c r="AH5" s="238"/>
      <c r="AI5" s="1578"/>
      <c r="AJ5" s="429"/>
      <c r="AK5" s="429"/>
      <c r="AL5" s="429"/>
      <c r="AM5" s="429"/>
      <c r="AN5" s="430"/>
    </row>
    <row r="6" spans="1:53" ht="14.25" customHeight="1" x14ac:dyDescent="0.25">
      <c r="A6" s="209" t="str">
        <f>Sprachen!L199</f>
        <v>Lieferstandort</v>
      </c>
      <c r="B6" s="210"/>
      <c r="C6" s="210"/>
      <c r="D6" s="210"/>
      <c r="E6" s="210"/>
      <c r="F6" s="210"/>
      <c r="G6" s="211"/>
      <c r="H6" s="1556" t="str">
        <f>IF('Deckblatt '!H18&lt;&gt;"",'Deckblatt '!H18,"")</f>
        <v/>
      </c>
      <c r="I6" s="1557"/>
      <c r="J6" s="1557"/>
      <c r="K6" s="1557"/>
      <c r="L6" s="1557"/>
      <c r="M6" s="1557"/>
      <c r="N6" s="1558"/>
      <c r="O6" s="209"/>
      <c r="P6" s="210"/>
      <c r="Q6" s="210"/>
      <c r="R6" s="210"/>
      <c r="S6" s="210"/>
      <c r="T6" s="210"/>
      <c r="U6" s="211"/>
      <c r="V6" s="1817"/>
      <c r="W6" s="1818"/>
      <c r="X6" s="1818"/>
      <c r="Y6" s="1818"/>
      <c r="Z6" s="1818"/>
      <c r="AA6" s="1819"/>
      <c r="AB6" s="215" t="str">
        <f>Sprachen!L87</f>
        <v>Bestellnr. PPF-Muster</v>
      </c>
      <c r="AC6" s="216"/>
      <c r="AD6" s="216"/>
      <c r="AE6" s="216"/>
      <c r="AF6" s="216"/>
      <c r="AG6" s="216"/>
      <c r="AH6" s="217"/>
      <c r="AI6" s="1556" t="str">
        <f>IF('Deckblatt '!AI18&lt;&gt;"",'Deckblatt '!AI18,"")</f>
        <v/>
      </c>
      <c r="AJ6" s="1557"/>
      <c r="AK6" s="1557"/>
      <c r="AL6" s="1557"/>
      <c r="AM6" s="1557"/>
      <c r="AN6" s="1558"/>
    </row>
    <row r="7" spans="1:53" ht="14.4" thickBot="1" x14ac:dyDescent="0.3">
      <c r="A7" s="266" t="str">
        <f>Sprachen!L276</f>
        <v>Produktionsstandort</v>
      </c>
      <c r="B7" s="267"/>
      <c r="C7" s="267"/>
      <c r="D7" s="267"/>
      <c r="E7" s="267"/>
      <c r="F7" s="267"/>
      <c r="G7" s="268"/>
      <c r="H7" s="1591" t="str">
        <f>IF('Deckblatt '!H19&lt;&gt;"",'Deckblatt '!H19,"")</f>
        <v/>
      </c>
      <c r="I7" s="1592"/>
      <c r="J7" s="1592"/>
      <c r="K7" s="1592"/>
      <c r="L7" s="1592"/>
      <c r="M7" s="1592"/>
      <c r="N7" s="1593"/>
      <c r="O7" s="272"/>
      <c r="P7" s="273"/>
      <c r="Q7" s="273"/>
      <c r="R7" s="273"/>
      <c r="S7" s="273"/>
      <c r="T7" s="273"/>
      <c r="U7" s="274"/>
      <c r="V7" s="1814"/>
      <c r="W7" s="1815"/>
      <c r="X7" s="1815"/>
      <c r="Y7" s="1815"/>
      <c r="Z7" s="1815"/>
      <c r="AA7" s="1816"/>
      <c r="AB7" s="278" t="str">
        <f>Sprachen!L14</f>
        <v>Abladestelle</v>
      </c>
      <c r="AC7" s="279"/>
      <c r="AD7" s="279"/>
      <c r="AE7" s="279"/>
      <c r="AF7" s="279"/>
      <c r="AG7" s="279"/>
      <c r="AH7" s="280"/>
      <c r="AI7" s="1597" t="str">
        <f>IF('Deckblatt '!AI19&lt;&gt;"",'Deckblatt '!AI19,"")</f>
        <v/>
      </c>
      <c r="AJ7" s="1598"/>
      <c r="AK7" s="1598"/>
      <c r="AL7" s="1598"/>
      <c r="AM7" s="1598"/>
      <c r="AN7" s="1599"/>
    </row>
    <row r="8" spans="1:53" ht="14.4" thickTop="1" x14ac:dyDescent="0.25">
      <c r="A8" s="248" t="str">
        <f>Sprachen!L304</f>
        <v>Sachnummer</v>
      </c>
      <c r="B8" s="249"/>
      <c r="C8" s="249"/>
      <c r="D8" s="249"/>
      <c r="E8" s="249"/>
      <c r="F8" s="249"/>
      <c r="G8" s="250"/>
      <c r="H8" s="1579" t="str">
        <f>IF('Deckblatt '!H20&lt;&gt;"",'Deckblatt '!H20,"")</f>
        <v/>
      </c>
      <c r="I8" s="1580"/>
      <c r="J8" s="1580"/>
      <c r="K8" s="1580"/>
      <c r="L8" s="1580"/>
      <c r="M8" s="1580"/>
      <c r="N8" s="1581"/>
      <c r="O8" s="254"/>
      <c r="P8" s="255"/>
      <c r="Q8" s="255"/>
      <c r="R8" s="255"/>
      <c r="S8" s="255"/>
      <c r="T8" s="255"/>
      <c r="U8" s="256"/>
      <c r="V8" s="1820"/>
      <c r="W8" s="1821"/>
      <c r="X8" s="1821"/>
      <c r="Y8" s="1821"/>
      <c r="Z8" s="1821"/>
      <c r="AA8" s="1822"/>
      <c r="AB8" s="1585" t="str">
        <f>Sprachen!L304</f>
        <v>Sachnummer</v>
      </c>
      <c r="AC8" s="1586"/>
      <c r="AD8" s="1586"/>
      <c r="AE8" s="1586"/>
      <c r="AF8" s="1586"/>
      <c r="AG8" s="1586"/>
      <c r="AH8" s="1587"/>
      <c r="AI8" s="1588" t="str">
        <f>IF('Deckblatt '!AI20&lt;&gt;"",'Deckblatt '!AI20,"")</f>
        <v/>
      </c>
      <c r="AJ8" s="1589"/>
      <c r="AK8" s="1589"/>
      <c r="AL8" s="1589"/>
      <c r="AM8" s="1589"/>
      <c r="AN8" s="1590"/>
    </row>
    <row r="9" spans="1:53" x14ac:dyDescent="0.25">
      <c r="A9" s="209" t="str">
        <f>Sprachen!L65</f>
        <v>Benennung</v>
      </c>
      <c r="B9" s="210"/>
      <c r="C9" s="210"/>
      <c r="D9" s="210"/>
      <c r="E9" s="210"/>
      <c r="F9" s="210"/>
      <c r="G9" s="211"/>
      <c r="H9" s="1556" t="str">
        <f>IF('Deckblatt '!H21&lt;&gt;"",'Deckblatt '!H21,"")</f>
        <v/>
      </c>
      <c r="I9" s="1557"/>
      <c r="J9" s="1557"/>
      <c r="K9" s="1557"/>
      <c r="L9" s="1557"/>
      <c r="M9" s="1557"/>
      <c r="N9" s="1558"/>
      <c r="O9" s="239"/>
      <c r="P9" s="240"/>
      <c r="Q9" s="240"/>
      <c r="R9" s="240"/>
      <c r="S9" s="240"/>
      <c r="T9" s="240"/>
      <c r="U9" s="241"/>
      <c r="V9" s="1817"/>
      <c r="W9" s="1818"/>
      <c r="X9" s="1818"/>
      <c r="Y9" s="1818"/>
      <c r="Z9" s="1818"/>
      <c r="AA9" s="1819"/>
      <c r="AB9" s="1603" t="str">
        <f>Sprachen!L65</f>
        <v>Benennung</v>
      </c>
      <c r="AC9" s="1604"/>
      <c r="AD9" s="1604"/>
      <c r="AE9" s="1604"/>
      <c r="AF9" s="1604"/>
      <c r="AG9" s="1604"/>
      <c r="AH9" s="1605"/>
      <c r="AI9" s="1612" t="str">
        <f>IF('Deckblatt '!AI21&lt;&gt;"",'Deckblatt '!AI21,"")</f>
        <v/>
      </c>
      <c r="AJ9" s="1613"/>
      <c r="AK9" s="1613"/>
      <c r="AL9" s="1613"/>
      <c r="AM9" s="1613"/>
      <c r="AN9" s="1614"/>
    </row>
    <row r="10" spans="1:53" ht="14.4" thickBot="1" x14ac:dyDescent="0.3">
      <c r="A10" s="209" t="str">
        <f>Sprachen!L374</f>
        <v>Zeichnungsnummer</v>
      </c>
      <c r="B10" s="210"/>
      <c r="C10" s="210"/>
      <c r="D10" s="210"/>
      <c r="E10" s="210"/>
      <c r="F10" s="210"/>
      <c r="G10" s="211"/>
      <c r="H10" s="1556" t="str">
        <f>IF('Deckblatt '!H22&lt;&gt;"",'Deckblatt '!H22,"")</f>
        <v/>
      </c>
      <c r="I10" s="1557"/>
      <c r="J10" s="1557"/>
      <c r="K10" s="1557"/>
      <c r="L10" s="1557"/>
      <c r="M10" s="1557"/>
      <c r="N10" s="1558"/>
      <c r="O10" s="1057"/>
      <c r="P10" s="1058"/>
      <c r="Q10" s="1058"/>
      <c r="R10" s="1058"/>
      <c r="S10" s="1058"/>
      <c r="T10" s="1058"/>
      <c r="U10" s="1059"/>
      <c r="V10" s="1823"/>
      <c r="W10" s="1824"/>
      <c r="X10" s="1824"/>
      <c r="Y10" s="1824"/>
      <c r="Z10" s="1824"/>
      <c r="AA10" s="1825"/>
      <c r="AB10" s="1603" t="str">
        <f>Sprachen!L374</f>
        <v>Zeichnungsnummer</v>
      </c>
      <c r="AC10" s="1604"/>
      <c r="AD10" s="1604"/>
      <c r="AE10" s="1604"/>
      <c r="AF10" s="1604"/>
      <c r="AG10" s="1604"/>
      <c r="AH10" s="1605"/>
      <c r="AI10" s="1606" t="str">
        <f>IF('Deckblatt '!AI22&lt;&gt;"",'Deckblatt '!AI22,"")</f>
        <v/>
      </c>
      <c r="AJ10" s="1607"/>
      <c r="AK10" s="1607"/>
      <c r="AL10" s="1607"/>
      <c r="AM10" s="1607"/>
      <c r="AN10" s="1608"/>
    </row>
    <row r="11" spans="1:53" ht="14.4" thickBot="1" x14ac:dyDescent="0.3">
      <c r="A11" s="1090" t="str">
        <f>Sprachen!L361</f>
        <v>Version/ Datum</v>
      </c>
      <c r="B11" s="1091"/>
      <c r="C11" s="1091"/>
      <c r="D11" s="1091"/>
      <c r="E11" s="1091"/>
      <c r="F11" s="1091"/>
      <c r="G11" s="1092"/>
      <c r="H11" s="1591" t="str">
        <f>IF('Deckblatt '!H23&lt;&gt;"",'Deckblatt '!H23,"")</f>
        <v/>
      </c>
      <c r="I11" s="1592"/>
      <c r="J11" s="1592"/>
      <c r="K11" s="1592"/>
      <c r="L11" s="1592"/>
      <c r="M11" s="1592"/>
      <c r="N11" s="1593"/>
      <c r="O11" s="1096" t="str">
        <f>Sprachen!L177</f>
        <v>Kennung/DUNS</v>
      </c>
      <c r="P11" s="1097"/>
      <c r="Q11" s="1097"/>
      <c r="R11" s="1097"/>
      <c r="S11" s="1097"/>
      <c r="T11" s="1097"/>
      <c r="U11" s="1098"/>
      <c r="V11" s="1624" t="str">
        <f>IF('Deckblatt '!V23&lt;&gt;"",'Deckblatt '!V23,"")</f>
        <v/>
      </c>
      <c r="W11" s="1625"/>
      <c r="X11" s="1625"/>
      <c r="Y11" s="1625"/>
      <c r="Z11" s="1625"/>
      <c r="AA11" s="1626"/>
      <c r="AB11" s="1627" t="str">
        <f>Sprachen!L361</f>
        <v>Version/ Datum</v>
      </c>
      <c r="AC11" s="1628"/>
      <c r="AD11" s="1628"/>
      <c r="AE11" s="1628"/>
      <c r="AF11" s="1628"/>
      <c r="AG11" s="1628"/>
      <c r="AH11" s="1629"/>
      <c r="AI11" s="1630" t="str">
        <f>IF('Deckblatt '!AI23&lt;&gt;"",'Deckblatt '!AI23,"")</f>
        <v/>
      </c>
      <c r="AJ11" s="1631"/>
      <c r="AK11" s="1631"/>
      <c r="AL11" s="1631"/>
      <c r="AM11" s="1631"/>
      <c r="AN11" s="1632"/>
    </row>
    <row r="12" spans="1:53" ht="15" thickTop="1" thickBot="1" x14ac:dyDescent="0.3">
      <c r="A12" s="1271" t="str">
        <f>IF('PPF Abstimmung'!A38&lt;&gt;"",'PPF Abstimmung'!A38,"")</f>
        <v>Bauteil mit besonderer Archivierungspflicht</v>
      </c>
      <c r="B12" s="1272"/>
      <c r="C12" s="1272"/>
      <c r="D12" s="1272"/>
      <c r="E12" s="1272"/>
      <c r="F12" s="1272"/>
      <c r="G12" s="1272"/>
      <c r="H12" s="1272"/>
      <c r="I12" s="1272"/>
      <c r="J12" s="1272"/>
      <c r="K12" s="1272"/>
      <c r="L12" s="1272"/>
      <c r="M12" s="1272"/>
      <c r="N12" s="1273"/>
      <c r="O12" s="19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1"/>
    </row>
    <row r="13" spans="1:53" ht="15" thickTop="1" thickBot="1" x14ac:dyDescent="0.3">
      <c r="A13" s="458" t="str">
        <f>Sprachen!L438</f>
        <v>Durchgeführte Prüfungen</v>
      </c>
      <c r="B13" s="459"/>
      <c r="C13" s="459"/>
      <c r="D13" s="459"/>
      <c r="E13" s="459"/>
      <c r="F13" s="459"/>
      <c r="G13" s="459"/>
      <c r="H13" s="459"/>
      <c r="I13" s="459"/>
      <c r="J13" s="459"/>
      <c r="K13" s="459"/>
      <c r="L13" s="459"/>
      <c r="M13" s="459"/>
      <c r="N13" s="459"/>
      <c r="O13" s="459"/>
      <c r="P13" s="459"/>
      <c r="Q13" s="459"/>
      <c r="R13" s="459"/>
      <c r="S13" s="459"/>
      <c r="T13" s="459"/>
      <c r="U13" s="459"/>
      <c r="V13" s="459"/>
      <c r="W13" s="459"/>
      <c r="X13" s="459"/>
      <c r="Y13" s="459"/>
      <c r="Z13" s="459"/>
      <c r="AA13" s="459"/>
      <c r="AB13" s="459"/>
      <c r="AC13" s="459"/>
      <c r="AD13" s="459"/>
      <c r="AE13" s="459"/>
      <c r="AF13" s="459"/>
      <c r="AG13" s="459"/>
      <c r="AH13" s="459"/>
      <c r="AI13" s="459"/>
      <c r="AJ13" s="459"/>
      <c r="AK13" s="459"/>
      <c r="AL13" s="459"/>
      <c r="AM13" s="459"/>
      <c r="AN13" s="460"/>
    </row>
    <row r="14" spans="1:53" s="11" customFormat="1" thickTop="1" thickBot="1" x14ac:dyDescent="0.3">
      <c r="A14" s="458" t="str">
        <f>Sprachen!L439</f>
        <v>Allgemeine Angaben zur Hardware (Mindestanforderung)</v>
      </c>
      <c r="B14" s="459"/>
      <c r="C14" s="459"/>
      <c r="D14" s="459"/>
      <c r="E14" s="459"/>
      <c r="F14" s="459"/>
      <c r="G14" s="459"/>
      <c r="H14" s="459"/>
      <c r="I14" s="459"/>
      <c r="J14" s="459"/>
      <c r="K14" s="459"/>
      <c r="L14" s="459"/>
      <c r="M14" s="459"/>
      <c r="N14" s="459"/>
      <c r="O14" s="459"/>
      <c r="P14" s="459"/>
      <c r="Q14" s="459"/>
      <c r="R14" s="459"/>
      <c r="S14" s="459"/>
      <c r="T14" s="459"/>
      <c r="U14" s="459"/>
      <c r="V14" s="459"/>
      <c r="W14" s="459"/>
      <c r="X14" s="459"/>
      <c r="Y14" s="459"/>
      <c r="Z14" s="459"/>
      <c r="AA14" s="459"/>
      <c r="AB14" s="459"/>
      <c r="AC14" s="459"/>
      <c r="AD14" s="459"/>
      <c r="AE14" s="459"/>
      <c r="AF14" s="459"/>
      <c r="AG14" s="459"/>
      <c r="AH14" s="459"/>
      <c r="AI14" s="459"/>
      <c r="AJ14" s="459"/>
      <c r="AK14" s="459"/>
      <c r="AL14" s="459"/>
      <c r="AM14" s="459"/>
      <c r="AN14" s="460"/>
    </row>
    <row r="15" spans="1:53" s="11" customFormat="1" ht="15.7" customHeight="1" thickTop="1" thickBot="1" x14ac:dyDescent="0.3">
      <c r="A15" s="1837" t="str">
        <f>Sprachen!L440</f>
        <v>Prozessor</v>
      </c>
      <c r="B15" s="655"/>
      <c r="C15" s="655"/>
      <c r="D15" s="655"/>
      <c r="E15" s="655"/>
      <c r="F15" s="655"/>
      <c r="G15" s="655"/>
      <c r="H15" s="59" t="s">
        <v>1001</v>
      </c>
      <c r="I15" s="1838"/>
      <c r="J15" s="1839"/>
      <c r="K15" s="1839"/>
      <c r="L15" s="1839"/>
      <c r="M15" s="1839"/>
      <c r="N15" s="1839"/>
      <c r="O15" s="1839"/>
      <c r="P15" s="1839"/>
      <c r="Q15" s="1839"/>
      <c r="R15" s="1840"/>
      <c r="S15" s="60" t="s">
        <v>1002</v>
      </c>
      <c r="T15" s="1838"/>
      <c r="U15" s="1839"/>
      <c r="V15" s="1839"/>
      <c r="W15" s="1839"/>
      <c r="X15" s="1839"/>
      <c r="Y15" s="1839"/>
      <c r="Z15" s="1839"/>
      <c r="AA15" s="1839"/>
      <c r="AB15" s="1839"/>
      <c r="AC15" s="1840"/>
      <c r="AD15" s="60" t="s">
        <v>1003</v>
      </c>
      <c r="AE15" s="1838"/>
      <c r="AF15" s="1839"/>
      <c r="AG15" s="1839"/>
      <c r="AH15" s="1839"/>
      <c r="AI15" s="1839"/>
      <c r="AJ15" s="1839"/>
      <c r="AK15" s="1839"/>
      <c r="AL15" s="1839"/>
      <c r="AM15" s="1839"/>
      <c r="AN15" s="1841"/>
    </row>
    <row r="16" spans="1:53" s="11" customFormat="1" ht="15.7" customHeight="1" thickBot="1" x14ac:dyDescent="0.3">
      <c r="A16" s="1826" t="str">
        <f>Sprachen!L441</f>
        <v>Prozessorfrequenz</v>
      </c>
      <c r="B16" s="1827"/>
      <c r="C16" s="1827"/>
      <c r="D16" s="1827"/>
      <c r="E16" s="1827"/>
      <c r="F16" s="1827"/>
      <c r="G16" s="1827"/>
      <c r="H16" s="61" t="s">
        <v>1001</v>
      </c>
      <c r="I16" s="1828"/>
      <c r="J16" s="1829"/>
      <c r="K16" s="1829"/>
      <c r="L16" s="1829"/>
      <c r="M16" s="1829"/>
      <c r="N16" s="1829"/>
      <c r="O16" s="1829"/>
      <c r="P16" s="1829"/>
      <c r="Q16" s="1829"/>
      <c r="R16" s="1830"/>
      <c r="S16" s="62" t="s">
        <v>1002</v>
      </c>
      <c r="T16" s="1828"/>
      <c r="U16" s="1829"/>
      <c r="V16" s="1829"/>
      <c r="W16" s="1829"/>
      <c r="X16" s="1829"/>
      <c r="Y16" s="1829"/>
      <c r="Z16" s="1829"/>
      <c r="AA16" s="1829"/>
      <c r="AB16" s="1829"/>
      <c r="AC16" s="1830"/>
      <c r="AD16" s="62" t="s">
        <v>1003</v>
      </c>
      <c r="AE16" s="1828"/>
      <c r="AF16" s="1829"/>
      <c r="AG16" s="1829"/>
      <c r="AH16" s="1829"/>
      <c r="AI16" s="1829"/>
      <c r="AJ16" s="1829"/>
      <c r="AK16" s="1829"/>
      <c r="AL16" s="1829"/>
      <c r="AM16" s="1829"/>
      <c r="AN16" s="1831"/>
    </row>
    <row r="17" spans="1:40" s="11" customFormat="1" ht="15" customHeight="1" thickBot="1" x14ac:dyDescent="0.3">
      <c r="A17" s="1832" t="str">
        <f>Sprachen!L442</f>
        <v>Quarzfrequenz</v>
      </c>
      <c r="B17" s="1029"/>
      <c r="C17" s="1029"/>
      <c r="D17" s="1029"/>
      <c r="E17" s="1029"/>
      <c r="F17" s="1029"/>
      <c r="G17" s="1029"/>
      <c r="H17" s="63" t="s">
        <v>1001</v>
      </c>
      <c r="I17" s="1833"/>
      <c r="J17" s="1834"/>
      <c r="K17" s="1834"/>
      <c r="L17" s="1834"/>
      <c r="M17" s="1834"/>
      <c r="N17" s="1834"/>
      <c r="O17" s="1834"/>
      <c r="P17" s="1834"/>
      <c r="Q17" s="1834"/>
      <c r="R17" s="1835"/>
      <c r="S17" s="64" t="s">
        <v>1002</v>
      </c>
      <c r="T17" s="1833"/>
      <c r="U17" s="1834"/>
      <c r="V17" s="1834"/>
      <c r="W17" s="1834"/>
      <c r="X17" s="1834"/>
      <c r="Y17" s="1834"/>
      <c r="Z17" s="1834"/>
      <c r="AA17" s="1834"/>
      <c r="AB17" s="1834"/>
      <c r="AC17" s="1835"/>
      <c r="AD17" s="64" t="s">
        <v>1003</v>
      </c>
      <c r="AE17" s="1833"/>
      <c r="AF17" s="1834"/>
      <c r="AG17" s="1834"/>
      <c r="AH17" s="1834"/>
      <c r="AI17" s="1834"/>
      <c r="AJ17" s="1834"/>
      <c r="AK17" s="1834"/>
      <c r="AL17" s="1834"/>
      <c r="AM17" s="1834"/>
      <c r="AN17" s="1836"/>
    </row>
    <row r="18" spans="1:40" s="11" customFormat="1" ht="15" customHeight="1" thickTop="1" thickBot="1" x14ac:dyDescent="0.3">
      <c r="A18" s="458" t="str">
        <f>Sprachen!L443</f>
        <v>Speicherauslastung (Messung)</v>
      </c>
      <c r="B18" s="459"/>
      <c r="C18" s="459"/>
      <c r="D18" s="459"/>
      <c r="E18" s="459"/>
      <c r="F18" s="459"/>
      <c r="G18" s="459"/>
      <c r="H18" s="459"/>
      <c r="I18" s="459"/>
      <c r="J18" s="459"/>
      <c r="K18" s="459"/>
      <c r="L18" s="459"/>
      <c r="M18" s="459"/>
      <c r="N18" s="459"/>
      <c r="O18" s="459"/>
      <c r="P18" s="459"/>
      <c r="Q18" s="459"/>
      <c r="R18" s="459"/>
      <c r="S18" s="459"/>
      <c r="T18" s="459"/>
      <c r="U18" s="459"/>
      <c r="V18" s="459"/>
      <c r="W18" s="459"/>
      <c r="X18" s="459"/>
      <c r="Y18" s="459"/>
      <c r="Z18" s="459"/>
      <c r="AA18" s="459"/>
      <c r="AB18" s="459"/>
      <c r="AC18" s="459"/>
      <c r="AD18" s="459"/>
      <c r="AE18" s="459"/>
      <c r="AF18" s="459"/>
      <c r="AG18" s="459"/>
      <c r="AH18" s="459"/>
      <c r="AI18" s="459"/>
      <c r="AJ18" s="459"/>
      <c r="AK18" s="459"/>
      <c r="AL18" s="459"/>
      <c r="AM18" s="459"/>
      <c r="AN18" s="460"/>
    </row>
    <row r="19" spans="1:40" s="13" customFormat="1" ht="64.55" customHeight="1" thickTop="1" thickBot="1" x14ac:dyDescent="0.3">
      <c r="A19" s="1846" t="str">
        <f>Sprachen!L444</f>
        <v>Komponente</v>
      </c>
      <c r="B19" s="1847"/>
      <c r="C19" s="1847"/>
      <c r="D19" s="1847"/>
      <c r="E19" s="1847"/>
      <c r="F19" s="1847"/>
      <c r="G19" s="1847"/>
      <c r="H19" s="1847"/>
      <c r="I19" s="1847"/>
      <c r="J19" s="1847"/>
      <c r="K19" s="1847"/>
      <c r="L19" s="1847" t="str">
        <f>Sprachen!L445</f>
        <v>Belegt [kB]</v>
      </c>
      <c r="M19" s="1847"/>
      <c r="N19" s="1847"/>
      <c r="O19" s="1847"/>
      <c r="P19" s="1847"/>
      <c r="Q19" s="1847" t="str">
        <f>Sprachen!L446</f>
        <v>Verfügbar [kB]</v>
      </c>
      <c r="R19" s="1847"/>
      <c r="S19" s="1847"/>
      <c r="T19" s="1847"/>
      <c r="U19" s="1847"/>
      <c r="V19" s="1847" t="str">
        <f>Sprachen!L447</f>
        <v>Belegt [%]</v>
      </c>
      <c r="W19" s="1847"/>
      <c r="X19" s="1847"/>
      <c r="Y19" s="1847"/>
      <c r="Z19" s="1847"/>
      <c r="AA19" s="1848" t="str">
        <f>Sprachen!L452</f>
        <v>Spezifikation erfüllt</v>
      </c>
      <c r="AB19" s="1849"/>
      <c r="AC19" s="1849"/>
      <c r="AD19" s="1849"/>
      <c r="AE19" s="1850"/>
      <c r="AF19" s="1848" t="str">
        <f>Sprachen!L61</f>
        <v>Bemerkung</v>
      </c>
      <c r="AG19" s="1849"/>
      <c r="AH19" s="1849"/>
      <c r="AI19" s="1849"/>
      <c r="AJ19" s="1849"/>
      <c r="AK19" s="1849"/>
      <c r="AL19" s="1849"/>
      <c r="AM19" s="1849"/>
      <c r="AN19" s="1851"/>
    </row>
    <row r="20" spans="1:40" s="11" customFormat="1" ht="15" customHeight="1" x14ac:dyDescent="0.25">
      <c r="A20" s="1842" t="str">
        <f>Sprachen!L448</f>
        <v>ROM</v>
      </c>
      <c r="B20" s="1843"/>
      <c r="C20" s="1843"/>
      <c r="D20" s="1843"/>
      <c r="E20" s="1843"/>
      <c r="F20" s="1843"/>
      <c r="G20" s="1843"/>
      <c r="H20" s="1843"/>
      <c r="I20" s="1843"/>
      <c r="J20" s="1843"/>
      <c r="K20" s="1843"/>
      <c r="L20" s="1844"/>
      <c r="M20" s="1844"/>
      <c r="N20" s="1844"/>
      <c r="O20" s="1844"/>
      <c r="P20" s="1844"/>
      <c r="Q20" s="1844"/>
      <c r="R20" s="1844"/>
      <c r="S20" s="1844"/>
      <c r="T20" s="1844"/>
      <c r="U20" s="1844"/>
      <c r="V20" s="1844"/>
      <c r="W20" s="1844"/>
      <c r="X20" s="1844"/>
      <c r="Y20" s="1844"/>
      <c r="Z20" s="1844"/>
      <c r="AA20" s="1844"/>
      <c r="AB20" s="1844"/>
      <c r="AC20" s="1844"/>
      <c r="AD20" s="1844"/>
      <c r="AE20" s="1844"/>
      <c r="AF20" s="1844"/>
      <c r="AG20" s="1844"/>
      <c r="AH20" s="1844"/>
      <c r="AI20" s="1844"/>
      <c r="AJ20" s="1844"/>
      <c r="AK20" s="1844"/>
      <c r="AL20" s="1844"/>
      <c r="AM20" s="1844"/>
      <c r="AN20" s="1845"/>
    </row>
    <row r="21" spans="1:40" s="11" customFormat="1" ht="15" customHeight="1" x14ac:dyDescent="0.25">
      <c r="A21" s="1852" t="str">
        <f>Sprachen!L449</f>
        <v>RAM</v>
      </c>
      <c r="B21" s="1853"/>
      <c r="C21" s="1853"/>
      <c r="D21" s="1853"/>
      <c r="E21" s="1853"/>
      <c r="F21" s="1853"/>
      <c r="G21" s="1853"/>
      <c r="H21" s="1853"/>
      <c r="I21" s="1853"/>
      <c r="J21" s="1853"/>
      <c r="K21" s="1853"/>
      <c r="L21" s="1854"/>
      <c r="M21" s="1854"/>
      <c r="N21" s="1854"/>
      <c r="O21" s="1854"/>
      <c r="P21" s="1854"/>
      <c r="Q21" s="1854"/>
      <c r="R21" s="1854"/>
      <c r="S21" s="1854"/>
      <c r="T21" s="1854"/>
      <c r="U21" s="1854"/>
      <c r="V21" s="1856"/>
      <c r="W21" s="1854"/>
      <c r="X21" s="1854"/>
      <c r="Y21" s="1854"/>
      <c r="Z21" s="1854"/>
      <c r="AA21" s="1854"/>
      <c r="AB21" s="1854"/>
      <c r="AC21" s="1854"/>
      <c r="AD21" s="1854"/>
      <c r="AE21" s="1854"/>
      <c r="AF21" s="1854"/>
      <c r="AG21" s="1854"/>
      <c r="AH21" s="1854"/>
      <c r="AI21" s="1854"/>
      <c r="AJ21" s="1854"/>
      <c r="AK21" s="1854"/>
      <c r="AL21" s="1854"/>
      <c r="AM21" s="1854"/>
      <c r="AN21" s="1855"/>
    </row>
    <row r="22" spans="1:40" s="11" customFormat="1" ht="15" customHeight="1" x14ac:dyDescent="0.25">
      <c r="A22" s="1852" t="str">
        <f>Sprachen!L450</f>
        <v>EEPROM</v>
      </c>
      <c r="B22" s="1853"/>
      <c r="C22" s="1853"/>
      <c r="D22" s="1853"/>
      <c r="E22" s="1853"/>
      <c r="F22" s="1853"/>
      <c r="G22" s="1853"/>
      <c r="H22" s="1853"/>
      <c r="I22" s="1853"/>
      <c r="J22" s="1853"/>
      <c r="K22" s="1853"/>
      <c r="L22" s="1854"/>
      <c r="M22" s="1854"/>
      <c r="N22" s="1854"/>
      <c r="O22" s="1854"/>
      <c r="P22" s="1854"/>
      <c r="Q22" s="1854"/>
      <c r="R22" s="1854"/>
      <c r="S22" s="1854"/>
      <c r="T22" s="1854"/>
      <c r="U22" s="1854"/>
      <c r="V22" s="1854"/>
      <c r="W22" s="1854"/>
      <c r="X22" s="1854"/>
      <c r="Y22" s="1854"/>
      <c r="Z22" s="1854"/>
      <c r="AA22" s="1854"/>
      <c r="AB22" s="1854"/>
      <c r="AC22" s="1854"/>
      <c r="AD22" s="1854"/>
      <c r="AE22" s="1854"/>
      <c r="AF22" s="1854"/>
      <c r="AG22" s="1854"/>
      <c r="AH22" s="1854"/>
      <c r="AI22" s="1854"/>
      <c r="AJ22" s="1854"/>
      <c r="AK22" s="1854"/>
      <c r="AL22" s="1854"/>
      <c r="AM22" s="1854"/>
      <c r="AN22" s="1855"/>
    </row>
    <row r="23" spans="1:40" s="11" customFormat="1" ht="15" customHeight="1" x14ac:dyDescent="0.25">
      <c r="A23" s="1852" t="str">
        <f>Sprachen!L451</f>
        <v>Harddisk</v>
      </c>
      <c r="B23" s="1853"/>
      <c r="C23" s="1853"/>
      <c r="D23" s="1853"/>
      <c r="E23" s="1853"/>
      <c r="F23" s="1853"/>
      <c r="G23" s="1853"/>
      <c r="H23" s="1853"/>
      <c r="I23" s="1853"/>
      <c r="J23" s="1853"/>
      <c r="K23" s="1853"/>
      <c r="L23" s="1854"/>
      <c r="M23" s="1854"/>
      <c r="N23" s="1854"/>
      <c r="O23" s="1854"/>
      <c r="P23" s="1854"/>
      <c r="Q23" s="1854"/>
      <c r="R23" s="1854"/>
      <c r="S23" s="1854"/>
      <c r="T23" s="1854"/>
      <c r="U23" s="1854"/>
      <c r="V23" s="1856"/>
      <c r="W23" s="1854"/>
      <c r="X23" s="1854"/>
      <c r="Y23" s="1854"/>
      <c r="Z23" s="1854"/>
      <c r="AA23" s="1854"/>
      <c r="AB23" s="1854"/>
      <c r="AC23" s="1854"/>
      <c r="AD23" s="1854"/>
      <c r="AE23" s="1854"/>
      <c r="AF23" s="1854"/>
      <c r="AG23" s="1854"/>
      <c r="AH23" s="1854"/>
      <c r="AI23" s="1854"/>
      <c r="AJ23" s="1854"/>
      <c r="AK23" s="1854"/>
      <c r="AL23" s="1854"/>
      <c r="AM23" s="1854"/>
      <c r="AN23" s="1855"/>
    </row>
    <row r="24" spans="1:40" s="11" customFormat="1" ht="15" customHeight="1" x14ac:dyDescent="0.25">
      <c r="A24" s="1857"/>
      <c r="B24" s="1854"/>
      <c r="C24" s="1854"/>
      <c r="D24" s="1854"/>
      <c r="E24" s="1854"/>
      <c r="F24" s="1854"/>
      <c r="G24" s="1854"/>
      <c r="H24" s="1854"/>
      <c r="I24" s="1854"/>
      <c r="J24" s="1854"/>
      <c r="K24" s="1854"/>
      <c r="L24" s="1853"/>
      <c r="M24" s="1853"/>
      <c r="N24" s="1853"/>
      <c r="O24" s="1853"/>
      <c r="P24" s="1853"/>
      <c r="Q24" s="1853"/>
      <c r="R24" s="1853"/>
      <c r="S24" s="1853"/>
      <c r="T24" s="1853"/>
      <c r="U24" s="1853"/>
      <c r="V24" s="1853"/>
      <c r="W24" s="1853"/>
      <c r="X24" s="1853"/>
      <c r="Y24" s="1853"/>
      <c r="Z24" s="1853"/>
      <c r="AA24" s="1853"/>
      <c r="AB24" s="1853"/>
      <c r="AC24" s="1853"/>
      <c r="AD24" s="1853"/>
      <c r="AE24" s="1853"/>
      <c r="AF24" s="1853"/>
      <c r="AG24" s="1853"/>
      <c r="AH24" s="1853"/>
      <c r="AI24" s="1853"/>
      <c r="AJ24" s="1853"/>
      <c r="AK24" s="1853"/>
      <c r="AL24" s="1853"/>
      <c r="AM24" s="1853"/>
      <c r="AN24" s="1858"/>
    </row>
    <row r="25" spans="1:40" s="11" customFormat="1" ht="15" customHeight="1" x14ac:dyDescent="0.25">
      <c r="A25" s="1857"/>
      <c r="B25" s="1854"/>
      <c r="C25" s="1854"/>
      <c r="D25" s="1854"/>
      <c r="E25" s="1854"/>
      <c r="F25" s="1854"/>
      <c r="G25" s="1854"/>
      <c r="H25" s="1854"/>
      <c r="I25" s="1854"/>
      <c r="J25" s="1854"/>
      <c r="K25" s="1854"/>
      <c r="L25" s="1853"/>
      <c r="M25" s="1853"/>
      <c r="N25" s="1853"/>
      <c r="O25" s="1853"/>
      <c r="P25" s="1853"/>
      <c r="Q25" s="1853"/>
      <c r="R25" s="1853"/>
      <c r="S25" s="1853"/>
      <c r="T25" s="1853"/>
      <c r="U25" s="1853"/>
      <c r="V25" s="1853"/>
      <c r="W25" s="1853"/>
      <c r="X25" s="1853"/>
      <c r="Y25" s="1853"/>
      <c r="Z25" s="1853"/>
      <c r="AA25" s="1853"/>
      <c r="AB25" s="1853"/>
      <c r="AC25" s="1853"/>
      <c r="AD25" s="1853"/>
      <c r="AE25" s="1853"/>
      <c r="AF25" s="1853"/>
      <c r="AG25" s="1853"/>
      <c r="AH25" s="1853"/>
      <c r="AI25" s="1853"/>
      <c r="AJ25" s="1853"/>
      <c r="AK25" s="1853"/>
      <c r="AL25" s="1853"/>
      <c r="AM25" s="1853"/>
      <c r="AN25" s="1858"/>
    </row>
    <row r="26" spans="1:40" s="11" customFormat="1" ht="15" customHeight="1" x14ac:dyDescent="0.25">
      <c r="A26" s="1857"/>
      <c r="B26" s="1854"/>
      <c r="C26" s="1854"/>
      <c r="D26" s="1854"/>
      <c r="E26" s="1854"/>
      <c r="F26" s="1854"/>
      <c r="G26" s="1854"/>
      <c r="H26" s="1854"/>
      <c r="I26" s="1854"/>
      <c r="J26" s="1854"/>
      <c r="K26" s="1854"/>
      <c r="L26" s="1853"/>
      <c r="M26" s="1853"/>
      <c r="N26" s="1853"/>
      <c r="O26" s="1853"/>
      <c r="P26" s="1853"/>
      <c r="Q26" s="1853"/>
      <c r="R26" s="1853"/>
      <c r="S26" s="1853"/>
      <c r="T26" s="1853"/>
      <c r="U26" s="1853"/>
      <c r="V26" s="1853"/>
      <c r="W26" s="1853"/>
      <c r="X26" s="1853"/>
      <c r="Y26" s="1853"/>
      <c r="Z26" s="1853"/>
      <c r="AA26" s="1853"/>
      <c r="AB26" s="1853"/>
      <c r="AC26" s="1853"/>
      <c r="AD26" s="1853"/>
      <c r="AE26" s="1853"/>
      <c r="AF26" s="1853"/>
      <c r="AG26" s="1853"/>
      <c r="AH26" s="1853"/>
      <c r="AI26" s="1853"/>
      <c r="AJ26" s="1853"/>
      <c r="AK26" s="1853"/>
      <c r="AL26" s="1853"/>
      <c r="AM26" s="1853"/>
      <c r="AN26" s="1858"/>
    </row>
    <row r="27" spans="1:40" s="11" customFormat="1" ht="15" customHeight="1" x14ac:dyDescent="0.25">
      <c r="A27" s="1857"/>
      <c r="B27" s="1854"/>
      <c r="C27" s="1854"/>
      <c r="D27" s="1854"/>
      <c r="E27" s="1854"/>
      <c r="F27" s="1854"/>
      <c r="G27" s="1854"/>
      <c r="H27" s="1854"/>
      <c r="I27" s="1854"/>
      <c r="J27" s="1854"/>
      <c r="K27" s="1854"/>
      <c r="L27" s="1853"/>
      <c r="M27" s="1853"/>
      <c r="N27" s="1853"/>
      <c r="O27" s="1853"/>
      <c r="P27" s="1853"/>
      <c r="Q27" s="1853"/>
      <c r="R27" s="1853"/>
      <c r="S27" s="1853"/>
      <c r="T27" s="1853"/>
      <c r="U27" s="1853"/>
      <c r="V27" s="1853"/>
      <c r="W27" s="1853"/>
      <c r="X27" s="1853"/>
      <c r="Y27" s="1853"/>
      <c r="Z27" s="1853"/>
      <c r="AA27" s="1853"/>
      <c r="AB27" s="1853"/>
      <c r="AC27" s="1853"/>
      <c r="AD27" s="1853"/>
      <c r="AE27" s="1853"/>
      <c r="AF27" s="1853"/>
      <c r="AG27" s="1853"/>
      <c r="AH27" s="1853"/>
      <c r="AI27" s="1853"/>
      <c r="AJ27" s="1853"/>
      <c r="AK27" s="1853"/>
      <c r="AL27" s="1853"/>
      <c r="AM27" s="1853"/>
      <c r="AN27" s="1858"/>
    </row>
    <row r="28" spans="1:40" s="11" customFormat="1" ht="15" customHeight="1" thickBot="1" x14ac:dyDescent="0.3">
      <c r="A28" s="1859"/>
      <c r="B28" s="1860"/>
      <c r="C28" s="1860"/>
      <c r="D28" s="1860"/>
      <c r="E28" s="1860"/>
      <c r="F28" s="1860"/>
      <c r="G28" s="1860"/>
      <c r="H28" s="1860"/>
      <c r="I28" s="1860"/>
      <c r="J28" s="1860"/>
      <c r="K28" s="1860"/>
      <c r="L28" s="1861"/>
      <c r="M28" s="1861"/>
      <c r="N28" s="1861"/>
      <c r="O28" s="1861"/>
      <c r="P28" s="1861"/>
      <c r="Q28" s="1861"/>
      <c r="R28" s="1861"/>
      <c r="S28" s="1861"/>
      <c r="T28" s="1861"/>
      <c r="U28" s="1861"/>
      <c r="V28" s="1861"/>
      <c r="W28" s="1861"/>
      <c r="X28" s="1861"/>
      <c r="Y28" s="1861"/>
      <c r="Z28" s="1861"/>
      <c r="AA28" s="1861"/>
      <c r="AB28" s="1861"/>
      <c r="AC28" s="1861"/>
      <c r="AD28" s="1861"/>
      <c r="AE28" s="1861"/>
      <c r="AF28" s="1861"/>
      <c r="AG28" s="1861"/>
      <c r="AH28" s="1861"/>
      <c r="AI28" s="1861"/>
      <c r="AJ28" s="1861"/>
      <c r="AK28" s="1861"/>
      <c r="AL28" s="1861"/>
      <c r="AM28" s="1861"/>
      <c r="AN28" s="1862"/>
    </row>
    <row r="29" spans="1:40" s="11" customFormat="1" ht="15" customHeight="1" thickTop="1" thickBot="1" x14ac:dyDescent="0.3">
      <c r="A29" s="458" t="str">
        <f>Sprachen!L457</f>
        <v>Prozessorauslastung (Messung)</v>
      </c>
      <c r="B29" s="459"/>
      <c r="C29" s="459"/>
      <c r="D29" s="459"/>
      <c r="E29" s="459"/>
      <c r="F29" s="459"/>
      <c r="G29" s="459"/>
      <c r="H29" s="459"/>
      <c r="I29" s="459"/>
      <c r="J29" s="459"/>
      <c r="K29" s="459"/>
      <c r="L29" s="459"/>
      <c r="M29" s="459"/>
      <c r="N29" s="459"/>
      <c r="O29" s="459"/>
      <c r="P29" s="459"/>
      <c r="Q29" s="459"/>
      <c r="R29" s="459"/>
      <c r="S29" s="459"/>
      <c r="T29" s="459"/>
      <c r="U29" s="459"/>
      <c r="V29" s="459"/>
      <c r="W29" s="459"/>
      <c r="X29" s="459"/>
      <c r="Y29" s="459"/>
      <c r="Z29" s="459"/>
      <c r="AA29" s="459"/>
      <c r="AB29" s="459"/>
      <c r="AC29" s="459"/>
      <c r="AD29" s="459"/>
      <c r="AE29" s="459"/>
      <c r="AF29" s="459"/>
      <c r="AG29" s="459"/>
      <c r="AH29" s="459"/>
      <c r="AI29" s="459"/>
      <c r="AJ29" s="459"/>
      <c r="AK29" s="459"/>
      <c r="AL29" s="459"/>
      <c r="AM29" s="459"/>
      <c r="AN29" s="460"/>
    </row>
    <row r="30" spans="1:40" s="11" customFormat="1" ht="64.55" customHeight="1" thickTop="1" thickBot="1" x14ac:dyDescent="0.3">
      <c r="A30" s="1865" t="str">
        <f>Sprachen!L444</f>
        <v>Komponente</v>
      </c>
      <c r="B30" s="1866"/>
      <c r="C30" s="1866"/>
      <c r="D30" s="1866"/>
      <c r="E30" s="1866"/>
      <c r="F30" s="1866"/>
      <c r="G30" s="1866"/>
      <c r="H30" s="1866"/>
      <c r="I30" s="1866"/>
      <c r="J30" s="1866"/>
      <c r="K30" s="1866"/>
      <c r="L30" s="1847" t="str">
        <f>Sprachen!L453</f>
        <v>Prozessorlast Initial</v>
      </c>
      <c r="M30" s="1847"/>
      <c r="N30" s="1847"/>
      <c r="O30" s="1847"/>
      <c r="P30" s="1847"/>
      <c r="Q30" s="1847" t="str">
        <f>Sprachen!L454</f>
        <v>Prozessorlast Betrieb</v>
      </c>
      <c r="R30" s="1847"/>
      <c r="S30" s="1847"/>
      <c r="T30" s="1847"/>
      <c r="U30" s="1847"/>
      <c r="V30" s="1847" t="str">
        <f>Sprachen!L455</f>
        <v>Prozessorlast Peak</v>
      </c>
      <c r="W30" s="1847"/>
      <c r="X30" s="1847"/>
      <c r="Y30" s="1847"/>
      <c r="Z30" s="1847"/>
      <c r="AA30" s="1848" t="str">
        <f>Sprachen!L452</f>
        <v>Spezifikation erfüllt</v>
      </c>
      <c r="AB30" s="1849"/>
      <c r="AC30" s="1849"/>
      <c r="AD30" s="1849"/>
      <c r="AE30" s="1850"/>
      <c r="AF30" s="1848" t="str">
        <f>Sprachen!L61</f>
        <v>Bemerkung</v>
      </c>
      <c r="AG30" s="1849"/>
      <c r="AH30" s="1849"/>
      <c r="AI30" s="1849"/>
      <c r="AJ30" s="1849"/>
      <c r="AK30" s="1849"/>
      <c r="AL30" s="1849"/>
      <c r="AM30" s="1849"/>
      <c r="AN30" s="1851"/>
    </row>
    <row r="31" spans="1:40" s="11" customFormat="1" ht="15" customHeight="1" x14ac:dyDescent="0.25">
      <c r="A31" s="1842" t="str">
        <f>Sprachen!L456</f>
        <v>Prozessorauslastung</v>
      </c>
      <c r="B31" s="1843"/>
      <c r="C31" s="1843"/>
      <c r="D31" s="1843"/>
      <c r="E31" s="1843"/>
      <c r="F31" s="1843"/>
      <c r="G31" s="1843"/>
      <c r="H31" s="1843"/>
      <c r="I31" s="1843"/>
      <c r="J31" s="1843"/>
      <c r="K31" s="1843"/>
      <c r="L31" s="1863"/>
      <c r="M31" s="1844"/>
      <c r="N31" s="1844"/>
      <c r="O31" s="1844"/>
      <c r="P31" s="1844"/>
      <c r="Q31" s="1863"/>
      <c r="R31" s="1844"/>
      <c r="S31" s="1844"/>
      <c r="T31" s="1844"/>
      <c r="U31" s="1844"/>
      <c r="V31" s="1864"/>
      <c r="W31" s="1844"/>
      <c r="X31" s="1844"/>
      <c r="Y31" s="1844"/>
      <c r="Z31" s="1844"/>
      <c r="AA31" s="1844"/>
      <c r="AB31" s="1844"/>
      <c r="AC31" s="1844"/>
      <c r="AD31" s="1844"/>
      <c r="AE31" s="1844"/>
      <c r="AF31" s="1844"/>
      <c r="AG31" s="1844"/>
      <c r="AH31" s="1844"/>
      <c r="AI31" s="1844"/>
      <c r="AJ31" s="1844"/>
      <c r="AK31" s="1844"/>
      <c r="AL31" s="1844"/>
      <c r="AM31" s="1844"/>
      <c r="AN31" s="1845"/>
    </row>
    <row r="32" spans="1:40" s="11" customFormat="1" ht="15" customHeight="1" x14ac:dyDescent="0.25">
      <c r="A32" s="1857"/>
      <c r="B32" s="1854"/>
      <c r="C32" s="1854"/>
      <c r="D32" s="1854"/>
      <c r="E32" s="1854"/>
      <c r="F32" s="1854"/>
      <c r="G32" s="1854"/>
      <c r="H32" s="1854"/>
      <c r="I32" s="1854"/>
      <c r="J32" s="1854"/>
      <c r="K32" s="1854"/>
      <c r="L32" s="1853"/>
      <c r="M32" s="1853"/>
      <c r="N32" s="1853"/>
      <c r="O32" s="1853"/>
      <c r="P32" s="1853"/>
      <c r="Q32" s="1853"/>
      <c r="R32" s="1853"/>
      <c r="S32" s="1853"/>
      <c r="T32" s="1853"/>
      <c r="U32" s="1853"/>
      <c r="V32" s="1853"/>
      <c r="W32" s="1853"/>
      <c r="X32" s="1853"/>
      <c r="Y32" s="1853"/>
      <c r="Z32" s="1853"/>
      <c r="AA32" s="1853"/>
      <c r="AB32" s="1853"/>
      <c r="AC32" s="1853"/>
      <c r="AD32" s="1853"/>
      <c r="AE32" s="1853"/>
      <c r="AF32" s="1853"/>
      <c r="AG32" s="1853"/>
      <c r="AH32" s="1853"/>
      <c r="AI32" s="1853"/>
      <c r="AJ32" s="1853"/>
      <c r="AK32" s="1853"/>
      <c r="AL32" s="1853"/>
      <c r="AM32" s="1853"/>
      <c r="AN32" s="1858"/>
    </row>
    <row r="33" spans="1:40" s="11" customFormat="1" ht="15" customHeight="1" x14ac:dyDescent="0.25">
      <c r="A33" s="1857"/>
      <c r="B33" s="1854"/>
      <c r="C33" s="1854"/>
      <c r="D33" s="1854"/>
      <c r="E33" s="1854"/>
      <c r="F33" s="1854"/>
      <c r="G33" s="1854"/>
      <c r="H33" s="1854"/>
      <c r="I33" s="1854"/>
      <c r="J33" s="1854"/>
      <c r="K33" s="1854"/>
      <c r="L33" s="1853"/>
      <c r="M33" s="1853"/>
      <c r="N33" s="1853"/>
      <c r="O33" s="1853"/>
      <c r="P33" s="1853"/>
      <c r="Q33" s="1853"/>
      <c r="R33" s="1853"/>
      <c r="S33" s="1853"/>
      <c r="T33" s="1853"/>
      <c r="U33" s="1853"/>
      <c r="V33" s="1853"/>
      <c r="W33" s="1853"/>
      <c r="X33" s="1853"/>
      <c r="Y33" s="1853"/>
      <c r="Z33" s="1853"/>
      <c r="AA33" s="1853"/>
      <c r="AB33" s="1853"/>
      <c r="AC33" s="1853"/>
      <c r="AD33" s="1853"/>
      <c r="AE33" s="1853"/>
      <c r="AF33" s="1853"/>
      <c r="AG33" s="1853"/>
      <c r="AH33" s="1853"/>
      <c r="AI33" s="1853"/>
      <c r="AJ33" s="1853"/>
      <c r="AK33" s="1853"/>
      <c r="AL33" s="1853"/>
      <c r="AM33" s="1853"/>
      <c r="AN33" s="1858"/>
    </row>
    <row r="34" spans="1:40" s="11" customFormat="1" ht="15" customHeight="1" x14ac:dyDescent="0.25">
      <c r="A34" s="1857"/>
      <c r="B34" s="1854"/>
      <c r="C34" s="1854"/>
      <c r="D34" s="1854"/>
      <c r="E34" s="1854"/>
      <c r="F34" s="1854"/>
      <c r="G34" s="1854"/>
      <c r="H34" s="1854"/>
      <c r="I34" s="1854"/>
      <c r="J34" s="1854"/>
      <c r="K34" s="1854"/>
      <c r="L34" s="1853"/>
      <c r="M34" s="1853"/>
      <c r="N34" s="1853"/>
      <c r="O34" s="1853"/>
      <c r="P34" s="1853"/>
      <c r="Q34" s="1853"/>
      <c r="R34" s="1853"/>
      <c r="S34" s="1853"/>
      <c r="T34" s="1853"/>
      <c r="U34" s="1853"/>
      <c r="V34" s="1853"/>
      <c r="W34" s="1853"/>
      <c r="X34" s="1853"/>
      <c r="Y34" s="1853"/>
      <c r="Z34" s="1853"/>
      <c r="AA34" s="1853"/>
      <c r="AB34" s="1853"/>
      <c r="AC34" s="1853"/>
      <c r="AD34" s="1853"/>
      <c r="AE34" s="1853"/>
      <c r="AF34" s="1853"/>
      <c r="AG34" s="1853"/>
      <c r="AH34" s="1853"/>
      <c r="AI34" s="1853"/>
      <c r="AJ34" s="1853"/>
      <c r="AK34" s="1853"/>
      <c r="AL34" s="1853"/>
      <c r="AM34" s="1853"/>
      <c r="AN34" s="1858"/>
    </row>
    <row r="35" spans="1:40" s="11" customFormat="1" ht="15" customHeight="1" x14ac:dyDescent="0.25">
      <c r="A35" s="1857"/>
      <c r="B35" s="1854"/>
      <c r="C35" s="1854"/>
      <c r="D35" s="1854"/>
      <c r="E35" s="1854"/>
      <c r="F35" s="1854"/>
      <c r="G35" s="1854"/>
      <c r="H35" s="1854"/>
      <c r="I35" s="1854"/>
      <c r="J35" s="1854"/>
      <c r="K35" s="1854"/>
      <c r="L35" s="1853"/>
      <c r="M35" s="1853"/>
      <c r="N35" s="1853"/>
      <c r="O35" s="1853"/>
      <c r="P35" s="1853"/>
      <c r="Q35" s="1853"/>
      <c r="R35" s="1853"/>
      <c r="S35" s="1853"/>
      <c r="T35" s="1853"/>
      <c r="U35" s="1853"/>
      <c r="V35" s="1853"/>
      <c r="W35" s="1853"/>
      <c r="X35" s="1853"/>
      <c r="Y35" s="1853"/>
      <c r="Z35" s="1853"/>
      <c r="AA35" s="1853"/>
      <c r="AB35" s="1853"/>
      <c r="AC35" s="1853"/>
      <c r="AD35" s="1853"/>
      <c r="AE35" s="1853"/>
      <c r="AF35" s="1853"/>
      <c r="AG35" s="1853"/>
      <c r="AH35" s="1853"/>
      <c r="AI35" s="1853"/>
      <c r="AJ35" s="1853"/>
      <c r="AK35" s="1853"/>
      <c r="AL35" s="1853"/>
      <c r="AM35" s="1853"/>
      <c r="AN35" s="1858"/>
    </row>
    <row r="36" spans="1:40" s="11" customFormat="1" ht="15" customHeight="1" thickBot="1" x14ac:dyDescent="0.3">
      <c r="A36" s="1859"/>
      <c r="B36" s="1860"/>
      <c r="C36" s="1860"/>
      <c r="D36" s="1860"/>
      <c r="E36" s="1860"/>
      <c r="F36" s="1860"/>
      <c r="G36" s="1860"/>
      <c r="H36" s="1860"/>
      <c r="I36" s="1860"/>
      <c r="J36" s="1860"/>
      <c r="K36" s="1860"/>
      <c r="L36" s="1861"/>
      <c r="M36" s="1861"/>
      <c r="N36" s="1861"/>
      <c r="O36" s="1861"/>
      <c r="P36" s="1861"/>
      <c r="Q36" s="1861"/>
      <c r="R36" s="1861"/>
      <c r="S36" s="1861"/>
      <c r="T36" s="1861"/>
      <c r="U36" s="1861"/>
      <c r="V36" s="1861"/>
      <c r="W36" s="1861"/>
      <c r="X36" s="1861"/>
      <c r="Y36" s="1861"/>
      <c r="Z36" s="1861"/>
      <c r="AA36" s="1861"/>
      <c r="AB36" s="1861"/>
      <c r="AC36" s="1861"/>
      <c r="AD36" s="1861"/>
      <c r="AE36" s="1861"/>
      <c r="AF36" s="1861"/>
      <c r="AG36" s="1861"/>
      <c r="AH36" s="1861"/>
      <c r="AI36" s="1861"/>
      <c r="AJ36" s="1861"/>
      <c r="AK36" s="1861"/>
      <c r="AL36" s="1861"/>
      <c r="AM36" s="1861"/>
      <c r="AN36" s="1862"/>
    </row>
    <row r="37" spans="1:40" s="11" customFormat="1" ht="15.7" customHeight="1" thickTop="1" thickBot="1" x14ac:dyDescent="0.3">
      <c r="A37" s="1867" t="s">
        <v>976</v>
      </c>
      <c r="B37" s="1868"/>
      <c r="C37" s="1869" t="str">
        <f>Sprachen!L109</f>
        <v>Dokumentation der während der gesamten Projektlaufzeit eingesetzten Testwerkzeuge</v>
      </c>
      <c r="D37" s="1869"/>
      <c r="E37" s="1869"/>
      <c r="F37" s="1869"/>
      <c r="G37" s="1869"/>
      <c r="H37" s="1869"/>
      <c r="I37" s="1869"/>
      <c r="J37" s="1869"/>
      <c r="K37" s="1869"/>
      <c r="L37" s="1869"/>
      <c r="M37" s="1869"/>
      <c r="N37" s="1869"/>
      <c r="O37" s="1869"/>
      <c r="P37" s="1869"/>
      <c r="Q37" s="1869"/>
      <c r="R37" s="1869"/>
      <c r="S37" s="1869"/>
      <c r="T37" s="1869"/>
      <c r="U37" s="1869"/>
      <c r="V37" s="1869"/>
      <c r="W37" s="1869"/>
      <c r="X37" s="1869"/>
      <c r="Y37" s="1869"/>
      <c r="Z37" s="1869"/>
      <c r="AA37" s="1869"/>
      <c r="AB37" s="1869"/>
      <c r="AC37" s="1869"/>
      <c r="AD37" s="1869"/>
      <c r="AE37" s="1869"/>
      <c r="AF37" s="1869"/>
      <c r="AG37" s="1869"/>
      <c r="AH37" s="1869"/>
      <c r="AI37" s="1869"/>
      <c r="AJ37" s="1869"/>
      <c r="AK37" s="1869"/>
      <c r="AL37" s="1869"/>
      <c r="AM37" s="1869"/>
      <c r="AN37" s="1870"/>
    </row>
    <row r="38" spans="1:40" s="11" customFormat="1" ht="15" customHeight="1" thickBot="1" x14ac:dyDescent="0.3">
      <c r="A38" s="1871" t="str">
        <f>Sprachen!L458</f>
        <v>Referenz zur Dokumentation</v>
      </c>
      <c r="B38" s="1872"/>
      <c r="C38" s="1872"/>
      <c r="D38" s="1872"/>
      <c r="E38" s="1872"/>
      <c r="F38" s="1872"/>
      <c r="G38" s="1872"/>
      <c r="H38" s="1873"/>
      <c r="I38" s="529" t="str">
        <f>Sprachen!L460</f>
        <v>Zugrundeliegende Konfiguration/Baseline</v>
      </c>
      <c r="J38" s="530"/>
      <c r="K38" s="530"/>
      <c r="L38" s="530"/>
      <c r="M38" s="530"/>
      <c r="N38" s="530"/>
      <c r="O38" s="530"/>
      <c r="P38" s="530"/>
      <c r="Q38" s="530"/>
      <c r="R38" s="530"/>
      <c r="S38" s="530"/>
      <c r="T38" s="530"/>
      <c r="U38" s="1877"/>
      <c r="V38" s="1871" t="str">
        <f>Sprachen!L459</f>
        <v>Stand der Dokumentation</v>
      </c>
      <c r="W38" s="1872"/>
      <c r="X38" s="1872"/>
      <c r="Y38" s="1872"/>
      <c r="Z38" s="1872"/>
      <c r="AA38" s="1872"/>
      <c r="AB38" s="1872"/>
      <c r="AC38" s="1873"/>
      <c r="AD38" s="1878" t="str">
        <f>Sprachen!L461</f>
        <v>Review und Freigabe letzter Stand</v>
      </c>
      <c r="AE38" s="1879"/>
      <c r="AF38" s="1879"/>
      <c r="AG38" s="1879"/>
      <c r="AH38" s="1879"/>
      <c r="AI38" s="1879"/>
      <c r="AJ38" s="1879"/>
      <c r="AK38" s="1879"/>
      <c r="AL38" s="1879"/>
      <c r="AM38" s="1879"/>
      <c r="AN38" s="1880"/>
    </row>
    <row r="39" spans="1:40" s="11" customFormat="1" ht="15" customHeight="1" thickBot="1" x14ac:dyDescent="0.3">
      <c r="A39" s="1874"/>
      <c r="B39" s="1875"/>
      <c r="C39" s="1875"/>
      <c r="D39" s="1875"/>
      <c r="E39" s="1875"/>
      <c r="F39" s="1875"/>
      <c r="G39" s="1875"/>
      <c r="H39" s="1876"/>
      <c r="I39" s="1881"/>
      <c r="J39" s="1882"/>
      <c r="K39" s="1882"/>
      <c r="L39" s="1882"/>
      <c r="M39" s="1882"/>
      <c r="N39" s="1882"/>
      <c r="O39" s="1882"/>
      <c r="P39" s="1882"/>
      <c r="Q39" s="1882"/>
      <c r="R39" s="1882"/>
      <c r="S39" s="1882"/>
      <c r="T39" s="1882"/>
      <c r="U39" s="1883"/>
      <c r="V39" s="1874"/>
      <c r="W39" s="1875"/>
      <c r="X39" s="1875"/>
      <c r="Y39" s="1875"/>
      <c r="Z39" s="1875"/>
      <c r="AA39" s="1875"/>
      <c r="AB39" s="1875"/>
      <c r="AC39" s="1876"/>
      <c r="AD39" s="1884"/>
      <c r="AE39" s="1885"/>
      <c r="AF39" s="1885"/>
      <c r="AG39" s="1885"/>
      <c r="AH39" s="1885"/>
      <c r="AI39" s="1885"/>
      <c r="AJ39" s="1885"/>
      <c r="AK39" s="1885"/>
      <c r="AL39" s="1885"/>
      <c r="AM39" s="1885"/>
      <c r="AN39" s="1886"/>
    </row>
    <row r="40" spans="1:40" s="11" customFormat="1" ht="15.7" customHeight="1" thickTop="1" thickBot="1" x14ac:dyDescent="0.3">
      <c r="A40" s="1867" t="s">
        <v>977</v>
      </c>
      <c r="B40" s="1868"/>
      <c r="C40" s="1869" t="str">
        <f>Sprachen!L110</f>
        <v>Dokumentation des Versionsmanagements (Baseline, Konfigurationen, Änderungshistorie)</v>
      </c>
      <c r="D40" s="1869"/>
      <c r="E40" s="1869"/>
      <c r="F40" s="1869"/>
      <c r="G40" s="1869"/>
      <c r="H40" s="1869"/>
      <c r="I40" s="1869"/>
      <c r="J40" s="1869"/>
      <c r="K40" s="1869"/>
      <c r="L40" s="1869"/>
      <c r="M40" s="1869"/>
      <c r="N40" s="1869"/>
      <c r="O40" s="1869"/>
      <c r="P40" s="1869"/>
      <c r="Q40" s="1869"/>
      <c r="R40" s="1869"/>
      <c r="S40" s="1869"/>
      <c r="T40" s="1869"/>
      <c r="U40" s="1869"/>
      <c r="V40" s="1869"/>
      <c r="W40" s="1869"/>
      <c r="X40" s="1869"/>
      <c r="Y40" s="1869"/>
      <c r="Z40" s="1869"/>
      <c r="AA40" s="1869"/>
      <c r="AB40" s="1869"/>
      <c r="AC40" s="1869"/>
      <c r="AD40" s="1869"/>
      <c r="AE40" s="1869"/>
      <c r="AF40" s="1869"/>
      <c r="AG40" s="1869"/>
      <c r="AH40" s="1869"/>
      <c r="AI40" s="1869"/>
      <c r="AJ40" s="1869"/>
      <c r="AK40" s="1869"/>
      <c r="AL40" s="1869"/>
      <c r="AM40" s="1869"/>
      <c r="AN40" s="1870"/>
    </row>
    <row r="41" spans="1:40" s="11" customFormat="1" ht="15" customHeight="1" thickBot="1" x14ac:dyDescent="0.3">
      <c r="A41" s="1871" t="str">
        <f>Sprachen!L458</f>
        <v>Referenz zur Dokumentation</v>
      </c>
      <c r="B41" s="1872"/>
      <c r="C41" s="1872"/>
      <c r="D41" s="1872"/>
      <c r="E41" s="1872"/>
      <c r="F41" s="1872"/>
      <c r="G41" s="1872"/>
      <c r="H41" s="1873"/>
      <c r="I41" s="529" t="str">
        <f>Sprachen!L460</f>
        <v>Zugrundeliegende Konfiguration/Baseline</v>
      </c>
      <c r="J41" s="530"/>
      <c r="K41" s="530"/>
      <c r="L41" s="530"/>
      <c r="M41" s="530"/>
      <c r="N41" s="530"/>
      <c r="O41" s="530"/>
      <c r="P41" s="530"/>
      <c r="Q41" s="530"/>
      <c r="R41" s="530"/>
      <c r="S41" s="530"/>
      <c r="T41" s="530"/>
      <c r="U41" s="1877"/>
      <c r="V41" s="1871" t="str">
        <f>Sprachen!L459</f>
        <v>Stand der Dokumentation</v>
      </c>
      <c r="W41" s="1872"/>
      <c r="X41" s="1872"/>
      <c r="Y41" s="1872"/>
      <c r="Z41" s="1872"/>
      <c r="AA41" s="1872"/>
      <c r="AB41" s="1872"/>
      <c r="AC41" s="1873"/>
      <c r="AD41" s="1878" t="str">
        <f>Sprachen!L461</f>
        <v>Review und Freigabe letzter Stand</v>
      </c>
      <c r="AE41" s="1879"/>
      <c r="AF41" s="1879"/>
      <c r="AG41" s="1879"/>
      <c r="AH41" s="1879"/>
      <c r="AI41" s="1879"/>
      <c r="AJ41" s="1879"/>
      <c r="AK41" s="1879"/>
      <c r="AL41" s="1879"/>
      <c r="AM41" s="1879"/>
      <c r="AN41" s="1880"/>
    </row>
    <row r="42" spans="1:40" s="11" customFormat="1" ht="15" customHeight="1" thickBot="1" x14ac:dyDescent="0.3">
      <c r="A42" s="1874"/>
      <c r="B42" s="1875"/>
      <c r="C42" s="1875"/>
      <c r="D42" s="1875"/>
      <c r="E42" s="1875"/>
      <c r="F42" s="1875"/>
      <c r="G42" s="1875"/>
      <c r="H42" s="1876"/>
      <c r="I42" s="1881"/>
      <c r="J42" s="1882"/>
      <c r="K42" s="1882"/>
      <c r="L42" s="1882"/>
      <c r="M42" s="1882"/>
      <c r="N42" s="1882"/>
      <c r="O42" s="1882"/>
      <c r="P42" s="1882"/>
      <c r="Q42" s="1882"/>
      <c r="R42" s="1882"/>
      <c r="S42" s="1882"/>
      <c r="T42" s="1882"/>
      <c r="U42" s="1883"/>
      <c r="V42" s="1874"/>
      <c r="W42" s="1875"/>
      <c r="X42" s="1875"/>
      <c r="Y42" s="1875"/>
      <c r="Z42" s="1875"/>
      <c r="AA42" s="1875"/>
      <c r="AB42" s="1875"/>
      <c r="AC42" s="1876"/>
      <c r="AD42" s="1884"/>
      <c r="AE42" s="1885"/>
      <c r="AF42" s="1885"/>
      <c r="AG42" s="1885"/>
      <c r="AH42" s="1885"/>
      <c r="AI42" s="1885"/>
      <c r="AJ42" s="1885"/>
      <c r="AK42" s="1885"/>
      <c r="AL42" s="1885"/>
      <c r="AM42" s="1885"/>
      <c r="AN42" s="1886"/>
    </row>
    <row r="43" spans="1:40" s="11" customFormat="1" ht="15" customHeight="1" thickTop="1" thickBot="1" x14ac:dyDescent="0.3">
      <c r="A43" s="458" t="str">
        <f>Sprachen!L462</f>
        <v>Funktionstests Softwarepaket</v>
      </c>
      <c r="B43" s="459"/>
      <c r="C43" s="459"/>
      <c r="D43" s="459"/>
      <c r="E43" s="459"/>
      <c r="F43" s="459"/>
      <c r="G43" s="459"/>
      <c r="H43" s="459"/>
      <c r="I43" s="459"/>
      <c r="J43" s="459"/>
      <c r="K43" s="459"/>
      <c r="L43" s="459"/>
      <c r="M43" s="459"/>
      <c r="N43" s="459"/>
      <c r="O43" s="459"/>
      <c r="P43" s="459"/>
      <c r="Q43" s="459"/>
      <c r="R43" s="459"/>
      <c r="S43" s="459"/>
      <c r="T43" s="459"/>
      <c r="U43" s="459"/>
      <c r="V43" s="459"/>
      <c r="W43" s="459"/>
      <c r="X43" s="459"/>
      <c r="Y43" s="459"/>
      <c r="Z43" s="459"/>
      <c r="AA43" s="459"/>
      <c r="AB43" s="459"/>
      <c r="AC43" s="459"/>
      <c r="AD43" s="459"/>
      <c r="AE43" s="459"/>
      <c r="AF43" s="459"/>
      <c r="AG43" s="459"/>
      <c r="AH43" s="459"/>
      <c r="AI43" s="459"/>
      <c r="AJ43" s="459"/>
      <c r="AK43" s="459"/>
      <c r="AL43" s="459"/>
      <c r="AM43" s="459"/>
      <c r="AN43" s="460"/>
    </row>
    <row r="44" spans="1:40" s="65" customFormat="1" ht="24.05" customHeight="1" thickTop="1" thickBot="1" x14ac:dyDescent="0.3">
      <c r="A44" s="1887" t="str">
        <f>Sprachen!L463</f>
        <v>Geprüft nach Testspezifikation</v>
      </c>
      <c r="B44" s="1888"/>
      <c r="C44" s="1888"/>
      <c r="D44" s="1888"/>
      <c r="E44" s="1888"/>
      <c r="F44" s="1888"/>
      <c r="G44" s="1888"/>
      <c r="H44" s="1888"/>
      <c r="I44" s="1889" t="str">
        <f>Sprachen!L224</f>
        <v>Nachweis-      
dokument</v>
      </c>
      <c r="J44" s="1890"/>
      <c r="K44" s="1890"/>
      <c r="L44" s="1890"/>
      <c r="M44" s="1891"/>
      <c r="N44" s="1891"/>
      <c r="O44" s="1891"/>
      <c r="P44" s="1891"/>
      <c r="Q44" s="1891"/>
      <c r="R44" s="1891"/>
      <c r="S44" s="1891"/>
      <c r="T44" s="1891"/>
      <c r="U44" s="1891"/>
      <c r="V44" s="1891"/>
      <c r="W44" s="1891"/>
      <c r="X44" s="1891"/>
      <c r="Y44" s="1892"/>
      <c r="Z44" s="1893" t="str">
        <f>Sprachen!L361</f>
        <v>Version/ Datum</v>
      </c>
      <c r="AA44" s="1894"/>
      <c r="AB44" s="1894"/>
      <c r="AC44" s="1894"/>
      <c r="AD44" s="1894"/>
      <c r="AE44" s="1894"/>
      <c r="AF44" s="1891"/>
      <c r="AG44" s="1891"/>
      <c r="AH44" s="1891"/>
      <c r="AI44" s="1891"/>
      <c r="AJ44" s="1891"/>
      <c r="AK44" s="1891"/>
      <c r="AL44" s="1891"/>
      <c r="AM44" s="1891"/>
      <c r="AN44" s="1895"/>
    </row>
    <row r="45" spans="1:40" s="11" customFormat="1" ht="15" customHeight="1" thickTop="1" thickBot="1" x14ac:dyDescent="0.3">
      <c r="A45" s="1837" t="str">
        <f>Sprachen!L464</f>
        <v xml:space="preserve">Alle Testsequenzen bestanden? </v>
      </c>
      <c r="B45" s="655"/>
      <c r="C45" s="655"/>
      <c r="D45" s="655"/>
      <c r="E45" s="655"/>
      <c r="F45" s="655"/>
      <c r="G45" s="655"/>
      <c r="H45" s="655"/>
      <c r="I45" s="655"/>
      <c r="J45" s="655"/>
      <c r="K45" s="655"/>
      <c r="L45" s="655"/>
      <c r="M45" s="655"/>
      <c r="N45" s="655"/>
      <c r="O45" s="655"/>
      <c r="P45" s="655"/>
      <c r="Q45" s="1896"/>
      <c r="R45" s="1897"/>
      <c r="S45" s="1898"/>
      <c r="T45" s="1899"/>
      <c r="U45" s="654" t="str">
        <f>Sprachen!L465</f>
        <v xml:space="preserve">Alle Regressionstest bestanden? </v>
      </c>
      <c r="V45" s="655"/>
      <c r="W45" s="655"/>
      <c r="X45" s="655"/>
      <c r="Y45" s="655"/>
      <c r="Z45" s="655"/>
      <c r="AA45" s="655"/>
      <c r="AB45" s="655"/>
      <c r="AC45" s="655"/>
      <c r="AD45" s="655"/>
      <c r="AE45" s="655"/>
      <c r="AF45" s="655"/>
      <c r="AG45" s="655"/>
      <c r="AH45" s="655"/>
      <c r="AI45" s="655"/>
      <c r="AJ45" s="655"/>
      <c r="AK45" s="1896"/>
      <c r="AL45" s="1897"/>
      <c r="AM45" s="1898"/>
      <c r="AN45" s="1900"/>
    </row>
    <row r="46" spans="1:40" s="65" customFormat="1" ht="38.299999999999997" customHeight="1" thickTop="1" thickBot="1" x14ac:dyDescent="0.3">
      <c r="A46" s="1887" t="str">
        <f>Sprachen!L466</f>
        <v>Liste nicht bestandener Tests und Risikobewertung</v>
      </c>
      <c r="B46" s="1888"/>
      <c r="C46" s="1888"/>
      <c r="D46" s="1888"/>
      <c r="E46" s="1888"/>
      <c r="F46" s="1888"/>
      <c r="G46" s="1888"/>
      <c r="H46" s="1888"/>
      <c r="I46" s="1889" t="str">
        <f>Sprachen!L224</f>
        <v>Nachweis-      
dokument</v>
      </c>
      <c r="J46" s="1890"/>
      <c r="K46" s="1890"/>
      <c r="L46" s="1890"/>
      <c r="M46" s="1891"/>
      <c r="N46" s="1891"/>
      <c r="O46" s="1891"/>
      <c r="P46" s="1891"/>
      <c r="Q46" s="1891"/>
      <c r="R46" s="1891"/>
      <c r="S46" s="1891"/>
      <c r="T46" s="1891"/>
      <c r="U46" s="1891"/>
      <c r="V46" s="1891"/>
      <c r="W46" s="1891"/>
      <c r="X46" s="1891"/>
      <c r="Y46" s="1892"/>
      <c r="Z46" s="1893" t="str">
        <f>Sprachen!L361</f>
        <v>Version/ Datum</v>
      </c>
      <c r="AA46" s="1894"/>
      <c r="AB46" s="1894"/>
      <c r="AC46" s="1894"/>
      <c r="AD46" s="1894"/>
      <c r="AE46" s="1894"/>
      <c r="AF46" s="1891"/>
      <c r="AG46" s="1891"/>
      <c r="AH46" s="1891"/>
      <c r="AI46" s="1891"/>
      <c r="AJ46" s="1891"/>
      <c r="AK46" s="1891"/>
      <c r="AL46" s="1891"/>
      <c r="AM46" s="1891"/>
      <c r="AN46" s="1895"/>
    </row>
    <row r="47" spans="1:40" s="65" customFormat="1" ht="49.55" customHeight="1" thickTop="1" thickBot="1" x14ac:dyDescent="0.3">
      <c r="A47" s="1887" t="str">
        <f>Sprachen!L467</f>
        <v>Nachweis der Wirksamkeit der durchgeführten Maßnahmen</v>
      </c>
      <c r="B47" s="1888"/>
      <c r="C47" s="1888"/>
      <c r="D47" s="1888"/>
      <c r="E47" s="1888"/>
      <c r="F47" s="1888"/>
      <c r="G47" s="1888"/>
      <c r="H47" s="1888"/>
      <c r="I47" s="1889" t="str">
        <f>Sprachen!L224</f>
        <v>Nachweis-      
dokument</v>
      </c>
      <c r="J47" s="1890"/>
      <c r="K47" s="1890"/>
      <c r="L47" s="1890"/>
      <c r="M47" s="1891"/>
      <c r="N47" s="1891"/>
      <c r="O47" s="1891"/>
      <c r="P47" s="1891"/>
      <c r="Q47" s="1891"/>
      <c r="R47" s="1891"/>
      <c r="S47" s="1891"/>
      <c r="T47" s="1891"/>
      <c r="U47" s="1891"/>
      <c r="V47" s="1891"/>
      <c r="W47" s="1891"/>
      <c r="X47" s="1891"/>
      <c r="Y47" s="1892"/>
      <c r="Z47" s="1893" t="str">
        <f>Sprachen!L361</f>
        <v>Version/ Datum</v>
      </c>
      <c r="AA47" s="1894"/>
      <c r="AB47" s="1894"/>
      <c r="AC47" s="1894"/>
      <c r="AD47" s="1894"/>
      <c r="AE47" s="1894"/>
      <c r="AF47" s="1891"/>
      <c r="AG47" s="1891"/>
      <c r="AH47" s="1891"/>
      <c r="AI47" s="1891"/>
      <c r="AJ47" s="1891"/>
      <c r="AK47" s="1891"/>
      <c r="AL47" s="1891"/>
      <c r="AM47" s="1891"/>
      <c r="AN47" s="1895"/>
    </row>
    <row r="48" spans="1:40" s="65" customFormat="1" ht="49.55" customHeight="1" thickTop="1" thickBot="1" x14ac:dyDescent="0.3">
      <c r="A48" s="1887" t="str">
        <f>Sprachen!L468</f>
        <v>Welche Sonderfreigaben liegen vor?</v>
      </c>
      <c r="B48" s="1888"/>
      <c r="C48" s="1888"/>
      <c r="D48" s="1888"/>
      <c r="E48" s="1888"/>
      <c r="F48" s="1888"/>
      <c r="G48" s="1888"/>
      <c r="H48" s="1888"/>
      <c r="I48" s="1889" t="str">
        <f>Sprachen!L224</f>
        <v>Nachweis-      
dokument</v>
      </c>
      <c r="J48" s="1890"/>
      <c r="K48" s="1890"/>
      <c r="L48" s="1890"/>
      <c r="M48" s="1891"/>
      <c r="N48" s="1891"/>
      <c r="O48" s="1891"/>
      <c r="P48" s="1891"/>
      <c r="Q48" s="1891"/>
      <c r="R48" s="1891"/>
      <c r="S48" s="1891"/>
      <c r="T48" s="1891"/>
      <c r="U48" s="1891"/>
      <c r="V48" s="1891"/>
      <c r="W48" s="1891"/>
      <c r="X48" s="1891"/>
      <c r="Y48" s="1892"/>
      <c r="Z48" s="1893" t="str">
        <f>Sprachen!L361</f>
        <v>Version/ Datum</v>
      </c>
      <c r="AA48" s="1894"/>
      <c r="AB48" s="1894"/>
      <c r="AC48" s="1894"/>
      <c r="AD48" s="1894"/>
      <c r="AE48" s="1894"/>
      <c r="AF48" s="1891"/>
      <c r="AG48" s="1891"/>
      <c r="AH48" s="1891"/>
      <c r="AI48" s="1891"/>
      <c r="AJ48" s="1891"/>
      <c r="AK48" s="1891"/>
      <c r="AL48" s="1891"/>
      <c r="AM48" s="1891"/>
      <c r="AN48" s="1895"/>
    </row>
    <row r="49" spans="1:40" ht="15" thickTop="1" thickBot="1" x14ac:dyDescent="0.3">
      <c r="A49" s="1202" t="str">
        <f>Sprachen!L84</f>
        <v>Bestätigung Organisation</v>
      </c>
      <c r="B49" s="1203"/>
      <c r="C49" s="1203"/>
      <c r="D49" s="1203"/>
      <c r="E49" s="1203"/>
      <c r="F49" s="1203"/>
      <c r="G49" s="1203"/>
      <c r="H49" s="1203"/>
      <c r="I49" s="1203"/>
      <c r="J49" s="1203"/>
      <c r="K49" s="1203"/>
      <c r="L49" s="1203"/>
      <c r="M49" s="1203"/>
      <c r="N49" s="1203"/>
      <c r="O49" s="1203"/>
      <c r="P49" s="1203"/>
      <c r="Q49" s="1203"/>
      <c r="R49" s="1203"/>
      <c r="S49" s="1203"/>
      <c r="T49" s="1203"/>
      <c r="U49" s="1203"/>
      <c r="V49" s="1203"/>
      <c r="W49" s="1203"/>
      <c r="X49" s="1203"/>
      <c r="Y49" s="1203"/>
      <c r="Z49" s="1203"/>
      <c r="AA49" s="1203"/>
      <c r="AB49" s="1203"/>
      <c r="AC49" s="1203"/>
      <c r="AD49" s="1203"/>
      <c r="AE49" s="1203"/>
      <c r="AF49" s="1203"/>
      <c r="AG49" s="1203"/>
      <c r="AH49" s="1203"/>
      <c r="AI49" s="1203"/>
      <c r="AJ49" s="1203"/>
      <c r="AK49" s="1203"/>
      <c r="AL49" s="1203"/>
      <c r="AM49" s="1203"/>
      <c r="AN49" s="1204"/>
    </row>
    <row r="50" spans="1:40" ht="15" thickTop="1" thickBot="1" x14ac:dyDescent="0.3">
      <c r="A50" s="1202" t="str">
        <f>Sprachen!L469</f>
        <v>Nachweise zur Freigabe können jederzeit durch den Kunden eingesehen werden.</v>
      </c>
      <c r="B50" s="1203"/>
      <c r="C50" s="1203"/>
      <c r="D50" s="1203"/>
      <c r="E50" s="1203"/>
      <c r="F50" s="1203"/>
      <c r="G50" s="1203"/>
      <c r="H50" s="1203"/>
      <c r="I50" s="1203"/>
      <c r="J50" s="1203"/>
      <c r="K50" s="1203"/>
      <c r="L50" s="1203"/>
      <c r="M50" s="1203"/>
      <c r="N50" s="1203"/>
      <c r="O50" s="1203"/>
      <c r="P50" s="1203"/>
      <c r="Q50" s="1203"/>
      <c r="R50" s="1203"/>
      <c r="S50" s="1203"/>
      <c r="T50" s="1203"/>
      <c r="U50" s="1203"/>
      <c r="V50" s="1203"/>
      <c r="W50" s="1203"/>
      <c r="X50" s="1203"/>
      <c r="Y50" s="1203"/>
      <c r="Z50" s="1203"/>
      <c r="AA50" s="1203"/>
      <c r="AB50" s="1203"/>
      <c r="AC50" s="1203"/>
      <c r="AD50" s="1203"/>
      <c r="AE50" s="1203"/>
      <c r="AF50" s="1203"/>
      <c r="AG50" s="1203"/>
      <c r="AH50" s="1203"/>
      <c r="AI50" s="1203"/>
      <c r="AJ50" s="1203"/>
      <c r="AK50" s="1203"/>
      <c r="AL50" s="1203"/>
      <c r="AM50" s="1203"/>
      <c r="AN50" s="1204"/>
    </row>
    <row r="51" spans="1:40" x14ac:dyDescent="0.25">
      <c r="A51" s="1034" t="str">
        <f>Sprachen!L234</f>
        <v>Name</v>
      </c>
      <c r="B51" s="1035"/>
      <c r="C51" s="1036"/>
      <c r="D51" s="1036"/>
      <c r="E51" s="1036"/>
      <c r="F51" s="1036"/>
      <c r="G51" s="1036"/>
      <c r="H51" s="1037"/>
      <c r="I51" s="1019" t="str">
        <f>IF('Selbstb. Produkt '!I28&lt;&gt;"",'Selbstb. Produkt '!I28,"")</f>
        <v/>
      </c>
      <c r="J51" s="1020"/>
      <c r="K51" s="1020"/>
      <c r="L51" s="1020"/>
      <c r="M51" s="1020"/>
      <c r="N51" s="1020"/>
      <c r="O51" s="1020"/>
      <c r="P51" s="1020"/>
      <c r="Q51" s="1020"/>
      <c r="R51" s="1020"/>
      <c r="S51" s="1020"/>
      <c r="T51" s="1020"/>
      <c r="U51" s="1021"/>
      <c r="V51" s="970" t="str">
        <f>Sprachen!L61</f>
        <v>Bemerkung</v>
      </c>
      <c r="W51" s="971"/>
      <c r="X51" s="971"/>
      <c r="Y51" s="971"/>
      <c r="Z51" s="972"/>
      <c r="AA51" s="1765"/>
      <c r="AB51" s="1765"/>
      <c r="AC51" s="1765"/>
      <c r="AD51" s="1765"/>
      <c r="AE51" s="1765"/>
      <c r="AF51" s="1765"/>
      <c r="AG51" s="1765"/>
      <c r="AH51" s="1765"/>
      <c r="AI51" s="1765"/>
      <c r="AJ51" s="1765"/>
      <c r="AK51" s="1765"/>
      <c r="AL51" s="1765"/>
      <c r="AM51" s="1765"/>
      <c r="AN51" s="1766"/>
    </row>
    <row r="52" spans="1:40" x14ac:dyDescent="0.25">
      <c r="A52" s="982" t="str">
        <f>Sprachen!L20</f>
        <v>Abteilung</v>
      </c>
      <c r="B52" s="983"/>
      <c r="C52" s="984"/>
      <c r="D52" s="984"/>
      <c r="E52" s="984"/>
      <c r="F52" s="984"/>
      <c r="G52" s="984"/>
      <c r="H52" s="985"/>
      <c r="I52" s="1009" t="str">
        <f>IF('Selbstb. Produkt '!I29&lt;&gt;"",'Selbstb. Produkt '!I29,"")</f>
        <v/>
      </c>
      <c r="J52" s="1010"/>
      <c r="K52" s="1010"/>
      <c r="L52" s="1010"/>
      <c r="M52" s="1010"/>
      <c r="N52" s="1010"/>
      <c r="O52" s="1010"/>
      <c r="P52" s="1010"/>
      <c r="Q52" s="1010"/>
      <c r="R52" s="1010"/>
      <c r="S52" s="1010"/>
      <c r="T52" s="1010"/>
      <c r="U52" s="1011"/>
      <c r="V52" s="973"/>
      <c r="W52" s="974"/>
      <c r="X52" s="974"/>
      <c r="Y52" s="974"/>
      <c r="Z52" s="975"/>
      <c r="AA52" s="1767"/>
      <c r="AB52" s="1767"/>
      <c r="AC52" s="1767"/>
      <c r="AD52" s="1767"/>
      <c r="AE52" s="1767"/>
      <c r="AF52" s="1767"/>
      <c r="AG52" s="1767"/>
      <c r="AH52" s="1767"/>
      <c r="AI52" s="1767"/>
      <c r="AJ52" s="1767"/>
      <c r="AK52" s="1767"/>
      <c r="AL52" s="1767"/>
      <c r="AM52" s="1767"/>
      <c r="AN52" s="1768"/>
    </row>
    <row r="53" spans="1:40" x14ac:dyDescent="0.25">
      <c r="A53" s="982" t="str">
        <f>Sprachen!L343</f>
        <v>Telefon</v>
      </c>
      <c r="B53" s="983"/>
      <c r="C53" s="984"/>
      <c r="D53" s="984"/>
      <c r="E53" s="984"/>
      <c r="F53" s="984"/>
      <c r="G53" s="984"/>
      <c r="H53" s="985"/>
      <c r="I53" s="1009" t="str">
        <f>IF('Selbstb. Produkt '!I30&lt;&gt;"",'Selbstb. Produkt '!I30,"")</f>
        <v/>
      </c>
      <c r="J53" s="1010"/>
      <c r="K53" s="1010"/>
      <c r="L53" s="1010"/>
      <c r="M53" s="1010"/>
      <c r="N53" s="1010"/>
      <c r="O53" s="1010"/>
      <c r="P53" s="1010"/>
      <c r="Q53" s="1010"/>
      <c r="R53" s="1010"/>
      <c r="S53" s="1010"/>
      <c r="T53" s="1010"/>
      <c r="U53" s="1011"/>
      <c r="V53" s="973"/>
      <c r="W53" s="974"/>
      <c r="X53" s="974"/>
      <c r="Y53" s="974"/>
      <c r="Z53" s="975"/>
      <c r="AA53" s="1767"/>
      <c r="AB53" s="1767"/>
      <c r="AC53" s="1767"/>
      <c r="AD53" s="1767"/>
      <c r="AE53" s="1767"/>
      <c r="AF53" s="1767"/>
      <c r="AG53" s="1767"/>
      <c r="AH53" s="1767"/>
      <c r="AI53" s="1767"/>
      <c r="AJ53" s="1767"/>
      <c r="AK53" s="1767"/>
      <c r="AL53" s="1767"/>
      <c r="AM53" s="1767"/>
      <c r="AN53" s="1768"/>
    </row>
    <row r="54" spans="1:40" x14ac:dyDescent="0.25">
      <c r="A54" s="982" t="str">
        <f>Sprachen!L119</f>
        <v>E-Mail/Fax-Nr.</v>
      </c>
      <c r="B54" s="983"/>
      <c r="C54" s="984"/>
      <c r="D54" s="984"/>
      <c r="E54" s="984"/>
      <c r="F54" s="984"/>
      <c r="G54" s="984"/>
      <c r="H54" s="985"/>
      <c r="I54" s="1009" t="str">
        <f>IF('Selbstb. Produkt '!I31&lt;&gt;"",'Selbstb. Produkt '!I31,"")</f>
        <v/>
      </c>
      <c r="J54" s="1010"/>
      <c r="K54" s="1010"/>
      <c r="L54" s="1010"/>
      <c r="M54" s="1010"/>
      <c r="N54" s="1010"/>
      <c r="O54" s="1010"/>
      <c r="P54" s="1010"/>
      <c r="Q54" s="1010"/>
      <c r="R54" s="1010"/>
      <c r="S54" s="1010"/>
      <c r="T54" s="1010"/>
      <c r="U54" s="1011"/>
      <c r="V54" s="973"/>
      <c r="W54" s="974"/>
      <c r="X54" s="974"/>
      <c r="Y54" s="974"/>
      <c r="Z54" s="975"/>
      <c r="AA54" s="1769"/>
      <c r="AB54" s="1769"/>
      <c r="AC54" s="1769"/>
      <c r="AD54" s="1769"/>
      <c r="AE54" s="1769"/>
      <c r="AF54" s="1769"/>
      <c r="AG54" s="1769"/>
      <c r="AH54" s="1769"/>
      <c r="AI54" s="1769"/>
      <c r="AJ54" s="1769"/>
      <c r="AK54" s="1769"/>
      <c r="AL54" s="1769"/>
      <c r="AM54" s="1769"/>
      <c r="AN54" s="1770"/>
    </row>
    <row r="55" spans="1:40" ht="29.95" customHeight="1" thickBot="1" x14ac:dyDescent="0.3">
      <c r="A55" s="1022" t="str">
        <f>Sprachen!L91</f>
        <v>Datum</v>
      </c>
      <c r="B55" s="1023"/>
      <c r="C55" s="1024"/>
      <c r="D55" s="1024"/>
      <c r="E55" s="1024"/>
      <c r="F55" s="1024"/>
      <c r="G55" s="1024"/>
      <c r="H55" s="1025"/>
      <c r="I55" s="1760" t="str">
        <f>IF('Selbstb. Produkt '!I32&lt;&gt;"",'Selbstb. Produkt '!I32,"")</f>
        <v/>
      </c>
      <c r="J55" s="1761"/>
      <c r="K55" s="1761"/>
      <c r="L55" s="1761"/>
      <c r="M55" s="1761"/>
      <c r="N55" s="1761"/>
      <c r="O55" s="1761"/>
      <c r="P55" s="1761"/>
      <c r="Q55" s="1761"/>
      <c r="R55" s="1761"/>
      <c r="S55" s="1761"/>
      <c r="T55" s="1761"/>
      <c r="U55" s="1762"/>
      <c r="V55" s="1013" t="str">
        <f>Sprachen!L348</f>
        <v>Unterschrift</v>
      </c>
      <c r="W55" s="1014"/>
      <c r="X55" s="1014"/>
      <c r="Y55" s="1014"/>
      <c r="Z55" s="1015"/>
      <c r="AA55" s="1763"/>
      <c r="AB55" s="1763"/>
      <c r="AC55" s="1763"/>
      <c r="AD55" s="1763"/>
      <c r="AE55" s="1763"/>
      <c r="AF55" s="1763"/>
      <c r="AG55" s="1763"/>
      <c r="AH55" s="1763"/>
      <c r="AI55" s="1763"/>
      <c r="AJ55" s="1763"/>
      <c r="AK55" s="1763"/>
      <c r="AL55" s="1763"/>
      <c r="AM55" s="1763"/>
      <c r="AN55" s="1764"/>
    </row>
    <row r="56" spans="1:40" ht="14.4" thickTop="1" x14ac:dyDescent="0.25"/>
  </sheetData>
  <mergeCells count="228">
    <mergeCell ref="A54:H54"/>
    <mergeCell ref="I54:U54"/>
    <mergeCell ref="A55:H55"/>
    <mergeCell ref="I55:U55"/>
    <mergeCell ref="V55:Z55"/>
    <mergeCell ref="AA55:AN55"/>
    <mergeCell ref="A49:AN49"/>
    <mergeCell ref="A50:AN50"/>
    <mergeCell ref="A51:H51"/>
    <mergeCell ref="I51:U51"/>
    <mergeCell ref="V51:Z54"/>
    <mergeCell ref="AA51:AN54"/>
    <mergeCell ref="A52:H52"/>
    <mergeCell ref="I52:U52"/>
    <mergeCell ref="A53:H53"/>
    <mergeCell ref="I53:U53"/>
    <mergeCell ref="A47:H47"/>
    <mergeCell ref="I47:L47"/>
    <mergeCell ref="M47:Y47"/>
    <mergeCell ref="Z47:AE47"/>
    <mergeCell ref="AF47:AN47"/>
    <mergeCell ref="A48:H48"/>
    <mergeCell ref="I48:L48"/>
    <mergeCell ref="M48:Y48"/>
    <mergeCell ref="Z48:AE48"/>
    <mergeCell ref="AF48:AN48"/>
    <mergeCell ref="A45:Q45"/>
    <mergeCell ref="R45:T45"/>
    <mergeCell ref="U45:AK45"/>
    <mergeCell ref="AL45:AN45"/>
    <mergeCell ref="A46:H46"/>
    <mergeCell ref="I46:L46"/>
    <mergeCell ref="M46:Y46"/>
    <mergeCell ref="Z46:AE46"/>
    <mergeCell ref="AF46:AN46"/>
    <mergeCell ref="A43:AN43"/>
    <mergeCell ref="A44:H44"/>
    <mergeCell ref="I44:L44"/>
    <mergeCell ref="M44:Y44"/>
    <mergeCell ref="Z44:AE44"/>
    <mergeCell ref="AF44:AN44"/>
    <mergeCell ref="A40:B40"/>
    <mergeCell ref="C40:AN40"/>
    <mergeCell ref="A41:H42"/>
    <mergeCell ref="I41:U41"/>
    <mergeCell ref="V41:AC42"/>
    <mergeCell ref="AD41:AN41"/>
    <mergeCell ref="I42:U42"/>
    <mergeCell ref="AD42:AN42"/>
    <mergeCell ref="A37:B37"/>
    <mergeCell ref="C37:AN37"/>
    <mergeCell ref="A38:H39"/>
    <mergeCell ref="I38:U38"/>
    <mergeCell ref="V38:AC39"/>
    <mergeCell ref="AD38:AN38"/>
    <mergeCell ref="I39:U39"/>
    <mergeCell ref="AD39:AN39"/>
    <mergeCell ref="A36:K36"/>
    <mergeCell ref="L36:P36"/>
    <mergeCell ref="Q36:U36"/>
    <mergeCell ref="V36:Z36"/>
    <mergeCell ref="AA36:AE36"/>
    <mergeCell ref="AF36:AN36"/>
    <mergeCell ref="A35:K35"/>
    <mergeCell ref="L35:P35"/>
    <mergeCell ref="Q35:U35"/>
    <mergeCell ref="V35:Z35"/>
    <mergeCell ref="AA35:AE35"/>
    <mergeCell ref="AF35:AN35"/>
    <mergeCell ref="A34:K34"/>
    <mergeCell ref="L34:P34"/>
    <mergeCell ref="Q34:U34"/>
    <mergeCell ref="V34:Z34"/>
    <mergeCell ref="AA34:AE34"/>
    <mergeCell ref="AF34:AN34"/>
    <mergeCell ref="A33:K33"/>
    <mergeCell ref="L33:P33"/>
    <mergeCell ref="Q33:U33"/>
    <mergeCell ref="V33:Z33"/>
    <mergeCell ref="AA33:AE33"/>
    <mergeCell ref="AF33:AN33"/>
    <mergeCell ref="A32:K32"/>
    <mergeCell ref="L32:P32"/>
    <mergeCell ref="Q32:U32"/>
    <mergeCell ref="V32:Z32"/>
    <mergeCell ref="AA32:AE32"/>
    <mergeCell ref="AF32:AN32"/>
    <mergeCell ref="A31:K31"/>
    <mergeCell ref="L31:P31"/>
    <mergeCell ref="Q31:U31"/>
    <mergeCell ref="V31:Z31"/>
    <mergeCell ref="AA31:AE31"/>
    <mergeCell ref="AF31:AN31"/>
    <mergeCell ref="A29:AN29"/>
    <mergeCell ref="A30:K30"/>
    <mergeCell ref="L30:P30"/>
    <mergeCell ref="Q30:U30"/>
    <mergeCell ref="V30:Z30"/>
    <mergeCell ref="AA30:AE30"/>
    <mergeCell ref="AF30:AN30"/>
    <mergeCell ref="A28:K28"/>
    <mergeCell ref="L28:P28"/>
    <mergeCell ref="Q28:U28"/>
    <mergeCell ref="V28:Z28"/>
    <mergeCell ref="AA28:AE28"/>
    <mergeCell ref="AF28:AN28"/>
    <mergeCell ref="A27:K27"/>
    <mergeCell ref="L27:P27"/>
    <mergeCell ref="Q27:U27"/>
    <mergeCell ref="V27:Z27"/>
    <mergeCell ref="AA27:AE27"/>
    <mergeCell ref="AF27:AN27"/>
    <mergeCell ref="A26:K26"/>
    <mergeCell ref="L26:P26"/>
    <mergeCell ref="Q26:U26"/>
    <mergeCell ref="V26:Z26"/>
    <mergeCell ref="AA26:AE26"/>
    <mergeCell ref="AF26:AN26"/>
    <mergeCell ref="A25:K25"/>
    <mergeCell ref="L25:P25"/>
    <mergeCell ref="Q25:U25"/>
    <mergeCell ref="V25:Z25"/>
    <mergeCell ref="AA25:AE25"/>
    <mergeCell ref="AF25:AN25"/>
    <mergeCell ref="A24:K24"/>
    <mergeCell ref="L24:P24"/>
    <mergeCell ref="Q24:U24"/>
    <mergeCell ref="V24:Z24"/>
    <mergeCell ref="AA24:AE24"/>
    <mergeCell ref="AF24:AN24"/>
    <mergeCell ref="A23:K23"/>
    <mergeCell ref="L23:P23"/>
    <mergeCell ref="Q23:U23"/>
    <mergeCell ref="V23:Z23"/>
    <mergeCell ref="AA23:AE23"/>
    <mergeCell ref="AF23:AN23"/>
    <mergeCell ref="A22:K22"/>
    <mergeCell ref="L22:P22"/>
    <mergeCell ref="Q22:U22"/>
    <mergeCell ref="V22:Z22"/>
    <mergeCell ref="AA22:AE22"/>
    <mergeCell ref="AF22:AN22"/>
    <mergeCell ref="A21:K21"/>
    <mergeCell ref="L21:P21"/>
    <mergeCell ref="Q21:U21"/>
    <mergeCell ref="V21:Z21"/>
    <mergeCell ref="AA21:AE21"/>
    <mergeCell ref="AF21:AN21"/>
    <mergeCell ref="A20:K20"/>
    <mergeCell ref="L20:P20"/>
    <mergeCell ref="Q20:U20"/>
    <mergeCell ref="V20:Z20"/>
    <mergeCell ref="AA20:AE20"/>
    <mergeCell ref="AF20:AN20"/>
    <mergeCell ref="A18:AN18"/>
    <mergeCell ref="A19:K19"/>
    <mergeCell ref="L19:P19"/>
    <mergeCell ref="Q19:U19"/>
    <mergeCell ref="V19:Z19"/>
    <mergeCell ref="AA19:AE19"/>
    <mergeCell ref="AF19:AN19"/>
    <mergeCell ref="A16:G16"/>
    <mergeCell ref="I16:R16"/>
    <mergeCell ref="T16:AC16"/>
    <mergeCell ref="AE16:AN16"/>
    <mergeCell ref="A17:G17"/>
    <mergeCell ref="I17:R17"/>
    <mergeCell ref="T17:AC17"/>
    <mergeCell ref="AE17:AN17"/>
    <mergeCell ref="A12:N12"/>
    <mergeCell ref="A13:AN13"/>
    <mergeCell ref="A14:AN14"/>
    <mergeCell ref="A15:G15"/>
    <mergeCell ref="I15:R15"/>
    <mergeCell ref="T15:AC15"/>
    <mergeCell ref="AE15:AN15"/>
    <mergeCell ref="A11:G11"/>
    <mergeCell ref="H11:N11"/>
    <mergeCell ref="O11:U11"/>
    <mergeCell ref="V11:AA11"/>
    <mergeCell ref="AB11:AH11"/>
    <mergeCell ref="AI11:AN11"/>
    <mergeCell ref="A10:G10"/>
    <mergeCell ref="H10:N10"/>
    <mergeCell ref="O10:U10"/>
    <mergeCell ref="V10:AA10"/>
    <mergeCell ref="AB10:AH10"/>
    <mergeCell ref="AI10:AN10"/>
    <mergeCell ref="A9:G9"/>
    <mergeCell ref="H9:N9"/>
    <mergeCell ref="O9:U9"/>
    <mergeCell ref="V9:AA9"/>
    <mergeCell ref="AB9:AH9"/>
    <mergeCell ref="AI9:AN9"/>
    <mergeCell ref="A8:G8"/>
    <mergeCell ref="H8:N8"/>
    <mergeCell ref="O8:U8"/>
    <mergeCell ref="V8:AA8"/>
    <mergeCell ref="AB8:AH8"/>
    <mergeCell ref="AI8:AN8"/>
    <mergeCell ref="A7:G7"/>
    <mergeCell ref="H7:N7"/>
    <mergeCell ref="O7:U7"/>
    <mergeCell ref="V7:AA7"/>
    <mergeCell ref="AB7:AH7"/>
    <mergeCell ref="AI7:AN7"/>
    <mergeCell ref="A6:G6"/>
    <mergeCell ref="H6:N6"/>
    <mergeCell ref="O6:U6"/>
    <mergeCell ref="V6:AA6"/>
    <mergeCell ref="AB6:AH6"/>
    <mergeCell ref="AI6:AN6"/>
    <mergeCell ref="A1:M2"/>
    <mergeCell ref="N1:T1"/>
    <mergeCell ref="U1:AN1"/>
    <mergeCell ref="N2:T2"/>
    <mergeCell ref="U2:AN2"/>
    <mergeCell ref="A3:N3"/>
    <mergeCell ref="O3:AA3"/>
    <mergeCell ref="AB3:AN3"/>
    <mergeCell ref="A4:G4"/>
    <mergeCell ref="H4:N4"/>
    <mergeCell ref="O4:U5"/>
    <mergeCell ref="V4:AA5"/>
    <mergeCell ref="AB4:AH5"/>
    <mergeCell ref="A5:G5"/>
    <mergeCell ref="H5:N5"/>
    <mergeCell ref="AI4:AN5"/>
  </mergeCells>
  <conditionalFormatting sqref="H4:H11">
    <cfRule type="expression" dxfId="51" priority="23">
      <formula>$H4&lt;&gt;""</formula>
    </cfRule>
    <cfRule type="expression" dxfId="50" priority="24">
      <formula>$H4=""</formula>
    </cfRule>
  </conditionalFormatting>
  <conditionalFormatting sqref="I15:I17 T15:T17 AE15:AE17">
    <cfRule type="expression" dxfId="49" priority="19">
      <formula>I15&lt;&gt;""</formula>
    </cfRule>
  </conditionalFormatting>
  <conditionalFormatting sqref="I51:I55">
    <cfRule type="expression" dxfId="48" priority="31">
      <formula>$I51&lt;&gt;""</formula>
    </cfRule>
    <cfRule type="expression" dxfId="47" priority="32">
      <formula>$I51=""</formula>
    </cfRule>
  </conditionalFormatting>
  <conditionalFormatting sqref="L20:Z28">
    <cfRule type="expression" dxfId="46" priority="17">
      <formula>L20&lt;&gt;""</formula>
    </cfRule>
  </conditionalFormatting>
  <conditionalFormatting sqref="L31:Z36 AF31:AN36">
    <cfRule type="expression" dxfId="45" priority="20">
      <formula>L31&lt;&gt;""</formula>
    </cfRule>
  </conditionalFormatting>
  <conditionalFormatting sqref="L24:AN28">
    <cfRule type="expression" dxfId="44" priority="18">
      <formula>$A24&lt;&gt;""</formula>
    </cfRule>
  </conditionalFormatting>
  <conditionalFormatting sqref="L32:AN36">
    <cfRule type="expression" dxfId="43" priority="13">
      <formula>$A32&lt;&gt;""</formula>
    </cfRule>
  </conditionalFormatting>
  <conditionalFormatting sqref="M44:Y44">
    <cfRule type="expression" dxfId="42" priority="12">
      <formula>$M44&lt;&gt;""</formula>
    </cfRule>
  </conditionalFormatting>
  <conditionalFormatting sqref="M46:Y48">
    <cfRule type="expression" dxfId="41" priority="2">
      <formula>$M46&lt;&gt;""</formula>
    </cfRule>
  </conditionalFormatting>
  <conditionalFormatting sqref="U1:AN1">
    <cfRule type="expression" dxfId="38" priority="21">
      <formula>$U$1&lt;&gt;""</formula>
    </cfRule>
    <cfRule type="expression" dxfId="37" priority="22">
      <formula>$U$1=""</formula>
    </cfRule>
  </conditionalFormatting>
  <conditionalFormatting sqref="U2:AN2">
    <cfRule type="expression" dxfId="36" priority="29">
      <formula>$U$2&lt;&gt;""</formula>
    </cfRule>
    <cfRule type="expression" dxfId="35" priority="30">
      <formula>$U$2=""</formula>
    </cfRule>
  </conditionalFormatting>
  <conditionalFormatting sqref="V4 V6:AA11">
    <cfRule type="expression" dxfId="34" priority="25">
      <formula>$V4&lt;&gt;""</formula>
    </cfRule>
    <cfRule type="expression" dxfId="33" priority="26">
      <formula>$V4=""</formula>
    </cfRule>
  </conditionalFormatting>
  <conditionalFormatting sqref="AA51:AA55">
    <cfRule type="expression" dxfId="32" priority="33">
      <formula>$AA51&lt;&gt;""</formula>
    </cfRule>
    <cfRule type="expression" dxfId="31" priority="34">
      <formula>$AA51=""</formula>
    </cfRule>
  </conditionalFormatting>
  <conditionalFormatting sqref="AF20:AN28">
    <cfRule type="expression" dxfId="28" priority="16">
      <formula>AF20&lt;&gt;""</formula>
    </cfRule>
  </conditionalFormatting>
  <conditionalFormatting sqref="AF44:AN44">
    <cfRule type="expression" dxfId="27" priority="11">
      <formula>$AF$44&lt;&gt;""</formula>
    </cfRule>
  </conditionalFormatting>
  <conditionalFormatting sqref="AF46:AN48">
    <cfRule type="expression" dxfId="26" priority="1">
      <formula>$AF$44&lt;&gt;""</formula>
    </cfRule>
  </conditionalFormatting>
  <conditionalFormatting sqref="AI4 AI6 AI7:AN7 AI8 AI9:AN11">
    <cfRule type="expression" dxfId="25" priority="27">
      <formula>$AI4&lt;&gt;""</formula>
    </cfRule>
    <cfRule type="expression" dxfId="24" priority="28">
      <formula>$AI4=""</formula>
    </cfRule>
  </conditionalFormatting>
  <pageMargins left="0.70866141732283472" right="0.70866141732283472" top="0.78740157480314965" bottom="0.59055118110236227" header="0.31496062992125984" footer="0.31496062992125984"/>
  <pageSetup paperSize="9" orientation="portrait" r:id="rId1"/>
  <headerFooter>
    <oddFooter>&amp;C&amp;P/&amp;N</oddFooter>
  </headerFooter>
  <rowBreaks count="1" manualBreakCount="1">
    <brk id="41" max="16383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7" id="{D5205219-68A7-4BE6-9ACE-06857A8D63D2}">
            <xm:f>$R$45=Sprachen!$L$5</xm:f>
            <x14:dxf>
              <fill>
                <patternFill>
                  <bgColor rgb="FFFF7C80"/>
                </patternFill>
              </fill>
            </x14:dxf>
          </x14:cfRule>
          <x14:cfRule type="expression" priority="8" id="{CF8F6B87-A576-4CED-ACBF-A19FCFC37707}">
            <xm:f>$R$45=Sprachen!$L$4</xm:f>
            <x14:dxf>
              <fill>
                <patternFill>
                  <bgColor theme="9" tint="0.79998168889431442"/>
                </patternFill>
              </fill>
            </x14:dxf>
          </x14:cfRule>
          <xm:sqref>R45:T45</xm:sqref>
        </x14:conditionalFormatting>
        <x14:conditionalFormatting xmlns:xm="http://schemas.microsoft.com/office/excel/2006/main">
          <x14:cfRule type="expression" priority="15" id="{6E58813E-CF61-4974-9614-0D8F3A9A3899}">
            <xm:f>$AA20=Sprachen!$L$4</xm:f>
            <x14:dxf>
              <fill>
                <patternFill>
                  <bgColor theme="9" tint="0.79998168889431442"/>
                </patternFill>
              </fill>
            </x14:dxf>
          </x14:cfRule>
          <xm:sqref>AA20:AE28 AA31:AE36</xm:sqref>
        </x14:conditionalFormatting>
        <x14:conditionalFormatting xmlns:xm="http://schemas.microsoft.com/office/excel/2006/main">
          <x14:cfRule type="expression" priority="14" id="{857A16C7-6259-4B73-BD1C-6597085DE27A}">
            <xm:f>$AA20=Sprachen!$L$5</xm:f>
            <x14:dxf>
              <fill>
                <patternFill>
                  <bgColor rgb="FFFF7C80"/>
                </patternFill>
              </fill>
            </x14:dxf>
          </x14:cfRule>
          <xm:sqref>AA31:AE36 AA20:AE28</xm:sqref>
        </x14:conditionalFormatting>
        <x14:conditionalFormatting xmlns:xm="http://schemas.microsoft.com/office/excel/2006/main">
          <x14:cfRule type="expression" priority="9" id="{F2C59BDC-1A0E-448C-AC6B-51E65C1CED76}">
            <xm:f>$AL$45=Sprachen!$L$5</xm:f>
            <x14:dxf>
              <fill>
                <patternFill>
                  <bgColor rgb="FFFF7C80"/>
                </patternFill>
              </fill>
            </x14:dxf>
          </x14:cfRule>
          <x14:cfRule type="expression" priority="10" id="{FB5145DB-9111-4AA7-867B-7A3686F4076E}">
            <xm:f>$AL$45=Sprachen!$L$4</xm:f>
            <x14:dxf>
              <fill>
                <patternFill>
                  <bgColor theme="9" tint="0.79998168889431442"/>
                </patternFill>
              </fill>
            </x14:dxf>
          </x14:cfRule>
          <xm:sqref>AL45:AN45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800-000000000000}">
          <x14:formula1>
            <xm:f>Sprachen!$L$73:$L$74</xm:f>
          </x14:formula1>
          <xm:sqref>A12:N12</xm:sqref>
        </x14:dataValidation>
        <x14:dataValidation type="list" allowBlank="1" showInputMessage="1" showErrorMessage="1" xr:uid="{00000000-0002-0000-0800-000001000000}">
          <x14:formula1>
            <xm:f>Sprachen!$L$3:$L$5</xm:f>
          </x14:formula1>
          <xm:sqref>AA20:AE28 AA31:AE36 AL45:AN45 R45:T45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9"/>
  </sheetPr>
  <dimension ref="A1:BJ26"/>
  <sheetViews>
    <sheetView zoomScaleNormal="100" workbookViewId="0">
      <selection activeCell="A2" sqref="A2:M3"/>
    </sheetView>
  </sheetViews>
  <sheetFormatPr baseColWidth="10" defaultColWidth="11" defaultRowHeight="13.85" x14ac:dyDescent="0.25"/>
  <cols>
    <col min="1" max="57" width="2" style="66" customWidth="1"/>
    <col min="58" max="60" width="11" style="66" hidden="1" customWidth="1"/>
    <col min="61" max="61" width="29.453125" style="66" customWidth="1"/>
    <col min="62" max="16384" width="11" style="66"/>
  </cols>
  <sheetData>
    <row r="1" spans="1:62" s="1903" customFormat="1" ht="50.25" customHeight="1" x14ac:dyDescent="0.25">
      <c r="A1" s="1901" t="s">
        <v>1000</v>
      </c>
      <c r="B1" s="1902"/>
      <c r="C1" s="1902"/>
      <c r="D1" s="1902"/>
      <c r="E1" s="1902"/>
      <c r="F1" s="1902"/>
      <c r="G1" s="1902"/>
      <c r="H1" s="1902"/>
      <c r="I1" s="1902"/>
      <c r="J1" s="1902"/>
      <c r="K1" s="1902"/>
      <c r="L1" s="1902"/>
      <c r="M1" s="1902"/>
      <c r="N1" s="1902"/>
      <c r="O1" s="1902"/>
      <c r="P1" s="1902"/>
      <c r="Q1" s="1902"/>
      <c r="R1" s="1902"/>
      <c r="S1" s="1902"/>
      <c r="T1" s="1902"/>
      <c r="U1" s="1902"/>
      <c r="V1" s="1902"/>
      <c r="W1" s="1902"/>
      <c r="X1" s="1902"/>
      <c r="Y1" s="1902"/>
      <c r="Z1" s="1902"/>
      <c r="AA1" s="1902"/>
      <c r="AB1" s="1902"/>
      <c r="AC1" s="1902"/>
      <c r="AD1" s="1902"/>
      <c r="AE1" s="1902"/>
      <c r="AF1" s="1902"/>
      <c r="AG1" s="1902"/>
      <c r="AH1" s="1902"/>
      <c r="AI1" s="1902"/>
      <c r="AJ1" s="1902"/>
      <c r="AK1" s="1902"/>
      <c r="AL1" s="1902"/>
      <c r="AM1" s="1902"/>
      <c r="AN1" s="1902"/>
      <c r="AO1" s="1902"/>
      <c r="AP1" s="1902"/>
      <c r="AQ1" s="1902"/>
      <c r="AR1" s="1902"/>
      <c r="AS1" s="1902"/>
      <c r="AT1" s="1902"/>
      <c r="AU1" s="1902"/>
      <c r="AV1" s="1902"/>
      <c r="AW1" s="1902"/>
      <c r="AX1" s="1902"/>
      <c r="AY1" s="1902"/>
      <c r="AZ1" s="1902"/>
      <c r="BA1" s="1902"/>
      <c r="BB1" s="1902"/>
      <c r="BC1" s="1902"/>
      <c r="BD1" s="1902"/>
      <c r="BE1" s="1902"/>
      <c r="BF1" s="1902"/>
      <c r="BG1" s="1902"/>
      <c r="BH1" s="1902"/>
      <c r="BI1" s="1902"/>
      <c r="BJ1" s="1902"/>
    </row>
    <row r="2" spans="1:62" ht="20.3" customHeight="1" x14ac:dyDescent="0.25">
      <c r="A2" s="1904" t="str">
        <f>Sprachen!L341</f>
        <v>Teilelebenslauf</v>
      </c>
      <c r="B2" s="1904"/>
      <c r="C2" s="1904"/>
      <c r="D2" s="1904"/>
      <c r="E2" s="1904"/>
      <c r="F2" s="1904"/>
      <c r="G2" s="1904"/>
      <c r="H2" s="1904"/>
      <c r="I2" s="1904"/>
      <c r="J2" s="1904"/>
      <c r="K2" s="1904"/>
      <c r="L2" s="1904"/>
      <c r="M2" s="1904"/>
      <c r="N2" s="1913"/>
      <c r="O2" s="1913"/>
      <c r="P2" s="1913"/>
      <c r="Q2" s="1913"/>
      <c r="R2" s="1913"/>
      <c r="S2" s="1913"/>
      <c r="T2" s="1913"/>
      <c r="U2" s="1913"/>
      <c r="V2" s="1913"/>
      <c r="W2" s="1913"/>
      <c r="X2" s="1913"/>
      <c r="Y2" s="1913"/>
      <c r="Z2" s="1913"/>
      <c r="AA2" s="1913"/>
      <c r="AB2" s="1913"/>
      <c r="AC2" s="1913"/>
      <c r="AD2" s="1913"/>
      <c r="AE2" s="1913"/>
      <c r="AF2" s="1913"/>
      <c r="AG2" s="1913"/>
      <c r="AH2" s="1913"/>
      <c r="AI2" s="1913"/>
      <c r="AJ2" s="1913"/>
      <c r="AK2" s="1913"/>
      <c r="AL2" s="1913"/>
      <c r="AM2" s="1913"/>
      <c r="AN2" s="1913"/>
      <c r="AO2" s="1913"/>
      <c r="AP2" s="1913"/>
      <c r="AQ2" s="1913"/>
      <c r="AR2" s="1913"/>
      <c r="AS2" s="1913"/>
      <c r="AT2" s="1906" t="str">
        <f>Sprachen!L88</f>
        <v>Blatt</v>
      </c>
      <c r="AU2" s="1906"/>
      <c r="AV2" s="1906"/>
      <c r="AW2" s="1907"/>
      <c r="AX2" s="1907"/>
      <c r="AY2" s="1907"/>
      <c r="AZ2" s="1906" t="str">
        <f>Sprachen!L364</f>
        <v>von</v>
      </c>
      <c r="BA2" s="1906"/>
      <c r="BB2" s="1906"/>
      <c r="BC2" s="1907"/>
      <c r="BD2" s="1907"/>
      <c r="BE2" s="1907"/>
      <c r="BG2" s="66" t="s">
        <v>899</v>
      </c>
    </row>
    <row r="3" spans="1:62" ht="21.05" customHeight="1" thickBot="1" x14ac:dyDescent="0.3">
      <c r="A3" s="1905"/>
      <c r="B3" s="1905"/>
      <c r="C3" s="1905"/>
      <c r="D3" s="1905"/>
      <c r="E3" s="1905"/>
      <c r="F3" s="1905"/>
      <c r="G3" s="1905"/>
      <c r="H3" s="1905"/>
      <c r="I3" s="1905"/>
      <c r="J3" s="1905"/>
      <c r="K3" s="1905"/>
      <c r="L3" s="1905"/>
      <c r="M3" s="1905"/>
      <c r="N3" s="1908" t="str">
        <f>Sprachen!L255</f>
        <v>Organisation</v>
      </c>
      <c r="O3" s="1908"/>
      <c r="P3" s="1908"/>
      <c r="Q3" s="1908"/>
      <c r="R3" s="1908"/>
      <c r="S3" s="1908"/>
      <c r="T3" s="1908"/>
      <c r="U3" s="1908"/>
      <c r="V3" s="1908"/>
      <c r="W3" s="1908"/>
      <c r="X3" s="1908"/>
      <c r="Y3" s="1908"/>
      <c r="Z3" s="1908"/>
      <c r="AA3" s="1908"/>
      <c r="AB3" s="1908"/>
      <c r="AC3" s="1908"/>
      <c r="AD3" s="1908"/>
      <c r="AE3" s="1908"/>
      <c r="AF3" s="1908"/>
      <c r="AG3" s="1908"/>
      <c r="AH3" s="1908"/>
      <c r="AI3" s="1908"/>
      <c r="AJ3" s="1908"/>
      <c r="AK3" s="1908"/>
      <c r="AL3" s="1909" t="str">
        <f>IF('PPF Abstimmung'!U2&lt;&gt;"",'PPF Abstimmung'!U2,"")</f>
        <v/>
      </c>
      <c r="AM3" s="1909"/>
      <c r="AN3" s="1909"/>
      <c r="AO3" s="1909"/>
      <c r="AP3" s="1909"/>
      <c r="AQ3" s="1909"/>
      <c r="AR3" s="1909"/>
      <c r="AS3" s="1909"/>
      <c r="AT3" s="1909"/>
      <c r="AU3" s="1909"/>
      <c r="AV3" s="1909"/>
      <c r="AW3" s="1909"/>
      <c r="AX3" s="1909"/>
      <c r="AY3" s="1909"/>
      <c r="AZ3" s="1909"/>
      <c r="BA3" s="1909"/>
      <c r="BB3" s="1909"/>
      <c r="BC3" s="1909"/>
      <c r="BD3" s="1909"/>
      <c r="BE3" s="1909"/>
      <c r="BG3" s="66" t="str">
        <f>'PPF-Bewertung'!AP3</f>
        <v>Deutsch</v>
      </c>
    </row>
    <row r="4" spans="1:62" s="67" customFormat="1" ht="16.7" customHeight="1" thickTop="1" thickBot="1" x14ac:dyDescent="0.3">
      <c r="A4" s="1910" t="str">
        <f>Sprachen!L46</f>
        <v>Angaben zur Organisation</v>
      </c>
      <c r="B4" s="1911"/>
      <c r="C4" s="1911"/>
      <c r="D4" s="1911"/>
      <c r="E4" s="1911"/>
      <c r="F4" s="1911"/>
      <c r="G4" s="1911"/>
      <c r="H4" s="1911"/>
      <c r="I4" s="1911"/>
      <c r="J4" s="1911"/>
      <c r="K4" s="1911"/>
      <c r="L4" s="1911"/>
      <c r="M4" s="1911"/>
      <c r="N4" s="1911"/>
      <c r="O4" s="1911"/>
      <c r="P4" s="1911"/>
      <c r="Q4" s="1911"/>
      <c r="R4" s="1911"/>
      <c r="S4" s="1911"/>
      <c r="T4" s="1911"/>
      <c r="U4" s="1911"/>
      <c r="V4" s="1911"/>
      <c r="W4" s="1911"/>
      <c r="X4" s="1911"/>
      <c r="Y4" s="1911"/>
      <c r="Z4" s="1911"/>
      <c r="AA4" s="1911"/>
      <c r="AB4" s="1912"/>
      <c r="AC4" s="1911" t="str">
        <f>Sprachen!L45</f>
        <v>Angaben zum Kunden</v>
      </c>
      <c r="AD4" s="1911"/>
      <c r="AE4" s="1911"/>
      <c r="AF4" s="1911"/>
      <c r="AG4" s="1911"/>
      <c r="AH4" s="1911"/>
      <c r="AI4" s="1911"/>
      <c r="AJ4" s="1911"/>
      <c r="AK4" s="1911"/>
      <c r="AL4" s="1911"/>
      <c r="AM4" s="1911"/>
      <c r="AN4" s="1911"/>
      <c r="AO4" s="1911"/>
      <c r="AP4" s="1911"/>
      <c r="AQ4" s="1911"/>
      <c r="AR4" s="1911"/>
      <c r="AS4" s="1911"/>
      <c r="AT4" s="1911"/>
      <c r="AU4" s="1911"/>
      <c r="AV4" s="1911"/>
      <c r="AW4" s="1911"/>
      <c r="AX4" s="1911"/>
      <c r="AY4" s="1911"/>
      <c r="AZ4" s="1911"/>
      <c r="BA4" s="1911"/>
      <c r="BB4" s="1911"/>
      <c r="BC4" s="1911"/>
      <c r="BD4" s="1911"/>
      <c r="BE4" s="1912"/>
      <c r="BG4" s="66"/>
      <c r="BH4" s="66"/>
      <c r="BI4" s="66"/>
      <c r="BJ4" s="66"/>
    </row>
    <row r="5" spans="1:62" ht="14.4" thickTop="1" x14ac:dyDescent="0.25">
      <c r="A5" s="1914" t="s">
        <v>377</v>
      </c>
      <c r="B5" s="1915"/>
      <c r="C5" s="1915"/>
      <c r="D5" s="1915"/>
      <c r="E5" s="1915"/>
      <c r="F5" s="1915"/>
      <c r="G5" s="1915"/>
      <c r="H5" s="1916" t="str">
        <f>IF('PPF Abstimmung'!H8&lt;&gt;"",'PPF Abstimmung'!H8,"")</f>
        <v/>
      </c>
      <c r="I5" s="1916"/>
      <c r="J5" s="1916"/>
      <c r="K5" s="1916"/>
      <c r="L5" s="1916"/>
      <c r="M5" s="1916"/>
      <c r="N5" s="1917"/>
      <c r="O5" s="1914" t="s">
        <v>580</v>
      </c>
      <c r="P5" s="1915"/>
      <c r="Q5" s="1915"/>
      <c r="R5" s="1915"/>
      <c r="S5" s="1915"/>
      <c r="T5" s="1915"/>
      <c r="U5" s="1915"/>
      <c r="V5" s="1916" t="str">
        <f>IF('PPF Abstimmung'!H33&lt;&gt;"",'PPF Abstimmung'!H33,"")</f>
        <v/>
      </c>
      <c r="W5" s="1916"/>
      <c r="X5" s="1916"/>
      <c r="Y5" s="1916"/>
      <c r="Z5" s="1916"/>
      <c r="AA5" s="1916"/>
      <c r="AB5" s="1917"/>
      <c r="AC5" s="1918" t="str">
        <f>Sprachen!L187</f>
        <v>Kunde</v>
      </c>
      <c r="AD5" s="1919"/>
      <c r="AE5" s="1919"/>
      <c r="AF5" s="1919"/>
      <c r="AG5" s="1919"/>
      <c r="AH5" s="1919"/>
      <c r="AI5" s="1919"/>
      <c r="AJ5" s="1924" t="str">
        <f>IF('PPF Abstimmung'!AB5&lt;&gt;"",'PPF Abstimmung'!AB5,"")</f>
        <v/>
      </c>
      <c r="AK5" s="1925"/>
      <c r="AL5" s="1925"/>
      <c r="AM5" s="1925"/>
      <c r="AN5" s="1925"/>
      <c r="AO5" s="1925"/>
      <c r="AP5" s="1925"/>
      <c r="AQ5" s="1925"/>
      <c r="AR5" s="1926"/>
      <c r="AS5" s="1927" t="s">
        <v>580</v>
      </c>
      <c r="AT5" s="1928"/>
      <c r="AU5" s="1928"/>
      <c r="AV5" s="1928"/>
      <c r="AW5" s="1928"/>
      <c r="AX5" s="1928"/>
      <c r="AY5" s="1929"/>
      <c r="AZ5" s="1930" t="str">
        <f>IF('PPF Abstimmung'!AB33&lt;&gt;"",'PPF Abstimmung'!AB33,"")</f>
        <v/>
      </c>
      <c r="BA5" s="1931"/>
      <c r="BB5" s="1931"/>
      <c r="BC5" s="1931"/>
      <c r="BD5" s="1931"/>
      <c r="BE5" s="1932"/>
    </row>
    <row r="6" spans="1:62" x14ac:dyDescent="0.25">
      <c r="A6" s="1939" t="s">
        <v>525</v>
      </c>
      <c r="B6" s="1940"/>
      <c r="C6" s="1940"/>
      <c r="D6" s="1940"/>
      <c r="E6" s="1940"/>
      <c r="F6" s="1940"/>
      <c r="G6" s="1940"/>
      <c r="H6" s="1933" t="str">
        <f>IF('PPF Abstimmung'!H6&lt;&gt;"",'PPF Abstimmung'!H6,"")</f>
        <v/>
      </c>
      <c r="I6" s="1933"/>
      <c r="J6" s="1933"/>
      <c r="K6" s="1933"/>
      <c r="L6" s="1933"/>
      <c r="M6" s="1933"/>
      <c r="N6" s="1934"/>
      <c r="O6" s="1939" t="s">
        <v>118</v>
      </c>
      <c r="P6" s="1940"/>
      <c r="Q6" s="1940"/>
      <c r="R6" s="1940"/>
      <c r="S6" s="1940"/>
      <c r="T6" s="1940"/>
      <c r="U6" s="1940"/>
      <c r="V6" s="1933" t="str">
        <f>IF('PPF Abstimmung'!H32&lt;&gt;"",'PPF Abstimmung'!H32,"")</f>
        <v/>
      </c>
      <c r="W6" s="1933"/>
      <c r="X6" s="1933"/>
      <c r="Y6" s="1933"/>
      <c r="Z6" s="1933"/>
      <c r="AA6" s="1933"/>
      <c r="AB6" s="1934"/>
      <c r="AC6" s="1920"/>
      <c r="AD6" s="1921"/>
      <c r="AE6" s="1921"/>
      <c r="AF6" s="1921"/>
      <c r="AG6" s="1921"/>
      <c r="AH6" s="1921"/>
      <c r="AI6" s="1921"/>
      <c r="AJ6" s="1941" t="str">
        <f>IF('PPF Abstimmung'!AB7&lt;&gt;"",'PPF Abstimmung'!AB7,"")</f>
        <v/>
      </c>
      <c r="AK6" s="1942"/>
      <c r="AL6" s="1942"/>
      <c r="AM6" s="1942"/>
      <c r="AN6" s="1942"/>
      <c r="AO6" s="1942"/>
      <c r="AP6" s="1942"/>
      <c r="AQ6" s="1942"/>
      <c r="AR6" s="1943"/>
      <c r="AS6" s="1939" t="s">
        <v>118</v>
      </c>
      <c r="AT6" s="1940"/>
      <c r="AU6" s="1940"/>
      <c r="AV6" s="1940"/>
      <c r="AW6" s="1940"/>
      <c r="AX6" s="1940"/>
      <c r="AY6" s="1940"/>
      <c r="AZ6" s="1933" t="str">
        <f>IF('PPF Abstimmung'!AB32&lt;&gt;"",'PPF Abstimmung'!AB32,"")</f>
        <v/>
      </c>
      <c r="BA6" s="1933"/>
      <c r="BB6" s="1933"/>
      <c r="BC6" s="1933"/>
      <c r="BD6" s="1933"/>
      <c r="BE6" s="1934"/>
    </row>
    <row r="7" spans="1:62" ht="16.7" customHeight="1" thickBot="1" x14ac:dyDescent="0.3">
      <c r="A7" s="1935" t="str">
        <f>Sprachen!L177</f>
        <v>Kennung/DUNS</v>
      </c>
      <c r="B7" s="1936"/>
      <c r="C7" s="1936"/>
      <c r="D7" s="1936"/>
      <c r="E7" s="1936"/>
      <c r="F7" s="1936"/>
      <c r="G7" s="1936"/>
      <c r="H7" s="1933" t="str">
        <f>IF('PPF Abstimmung'!H10&lt;&gt;"",'PPF Abstimmung'!H10,"")</f>
        <v/>
      </c>
      <c r="I7" s="1933"/>
      <c r="J7" s="1933"/>
      <c r="K7" s="1933"/>
      <c r="L7" s="1933"/>
      <c r="M7" s="1933"/>
      <c r="N7" s="1934"/>
      <c r="O7" s="1935" t="str">
        <f>Sprachen!L374</f>
        <v>Zeichnungsnummer</v>
      </c>
      <c r="P7" s="1936"/>
      <c r="Q7" s="1936"/>
      <c r="R7" s="1936"/>
      <c r="S7" s="1936"/>
      <c r="T7" s="1936"/>
      <c r="U7" s="1936"/>
      <c r="V7" s="1937" t="str">
        <f>IF('PPF Abstimmung'!H34&lt;&gt;"",'PPF Abstimmung'!H34,"")</f>
        <v/>
      </c>
      <c r="W7" s="1937"/>
      <c r="X7" s="1937"/>
      <c r="Y7" s="1937"/>
      <c r="Z7" s="1937"/>
      <c r="AA7" s="1937"/>
      <c r="AB7" s="1938"/>
      <c r="AC7" s="1922"/>
      <c r="AD7" s="1923"/>
      <c r="AE7" s="1923"/>
      <c r="AF7" s="1923"/>
      <c r="AG7" s="1923"/>
      <c r="AH7" s="1923"/>
      <c r="AI7" s="1923"/>
      <c r="AJ7" s="1944"/>
      <c r="AK7" s="1945"/>
      <c r="AL7" s="1945"/>
      <c r="AM7" s="1945"/>
      <c r="AN7" s="1945"/>
      <c r="AO7" s="1945"/>
      <c r="AP7" s="1945"/>
      <c r="AQ7" s="1945"/>
      <c r="AR7" s="1946"/>
      <c r="AS7" s="1935" t="str">
        <f>Sprachen!L374</f>
        <v>Zeichnungsnummer</v>
      </c>
      <c r="AT7" s="1936"/>
      <c r="AU7" s="1936"/>
      <c r="AV7" s="1936"/>
      <c r="AW7" s="1936"/>
      <c r="AX7" s="1936"/>
      <c r="AY7" s="1936"/>
      <c r="AZ7" s="1933" t="str">
        <f>IF('PPF Abstimmung'!AB34&lt;&gt;"",'PPF Abstimmung'!AB34,"")</f>
        <v/>
      </c>
      <c r="BA7" s="1933"/>
      <c r="BB7" s="1933"/>
      <c r="BC7" s="1933"/>
      <c r="BD7" s="1933"/>
      <c r="BE7" s="1934"/>
    </row>
    <row r="8" spans="1:62" ht="21.05" customHeight="1" thickTop="1" x14ac:dyDescent="0.25">
      <c r="A8" s="1961" t="str">
        <f>Sprachen!L248</f>
        <v>Nr.</v>
      </c>
      <c r="B8" s="1962"/>
      <c r="C8" s="1963"/>
      <c r="D8" s="1947" t="str">
        <f>Sprachen!L33</f>
        <v>Änd.-Stand Organisation</v>
      </c>
      <c r="E8" s="1949"/>
      <c r="F8" s="1947" t="str">
        <f>Sprachen!L389</f>
        <v>Änd.-Nummer Organisation</v>
      </c>
      <c r="G8" s="1948"/>
      <c r="H8" s="1948"/>
      <c r="I8" s="1948"/>
      <c r="J8" s="1949"/>
      <c r="K8" s="1947" t="str">
        <f>Sprachen!L32</f>
        <v>Änd.-Stand Kunde</v>
      </c>
      <c r="L8" s="1949"/>
      <c r="M8" s="1947" t="str">
        <f>Sprachen!L34</f>
        <v>Änd.-Nummer Kunde</v>
      </c>
      <c r="N8" s="1948"/>
      <c r="O8" s="1948"/>
      <c r="P8" s="1948"/>
      <c r="Q8" s="1949"/>
      <c r="R8" s="1967" t="str">
        <f>Sprachen!L50</f>
        <v>Anwen-dung</v>
      </c>
      <c r="S8" s="1968"/>
      <c r="T8" s="1969"/>
      <c r="U8" s="1947" t="str">
        <f>Sprachen!L38</f>
        <v>Änderungsbeschreibung</v>
      </c>
      <c r="V8" s="1948"/>
      <c r="W8" s="1948"/>
      <c r="X8" s="1948"/>
      <c r="Y8" s="1948"/>
      <c r="Z8" s="1948"/>
      <c r="AA8" s="1948"/>
      <c r="AB8" s="1948"/>
      <c r="AC8" s="1948"/>
      <c r="AD8" s="1948"/>
      <c r="AE8" s="1949"/>
      <c r="AF8" s="1953" t="str">
        <f>Sprachen!L272</f>
        <v>Produktionsdatum</v>
      </c>
      <c r="AG8" s="1954"/>
      <c r="AH8" s="1954"/>
      <c r="AI8" s="1955"/>
      <c r="AJ8" s="1953" t="str">
        <f>Sprachen!L130</f>
        <v>Erstlieferdatum</v>
      </c>
      <c r="AK8" s="1954"/>
      <c r="AL8" s="1954"/>
      <c r="AM8" s="1955"/>
      <c r="AN8" s="1947" t="str">
        <f>Sprachen!L178</f>
        <v>Kennzeichnung der Lieferung</v>
      </c>
      <c r="AO8" s="1948"/>
      <c r="AP8" s="1948"/>
      <c r="AQ8" s="1948"/>
      <c r="AR8" s="1948"/>
      <c r="AS8" s="1949"/>
      <c r="AT8" s="1947" t="str">
        <f>Sprachen!L390</f>
        <v>Verantwortliche Person</v>
      </c>
      <c r="AU8" s="1948"/>
      <c r="AV8" s="1948"/>
      <c r="AW8" s="1948"/>
      <c r="AX8" s="1948"/>
      <c r="AY8" s="1949"/>
      <c r="AZ8" s="1947" t="str">
        <f>Sprachen!L61</f>
        <v>Bemerkung</v>
      </c>
      <c r="BA8" s="1948"/>
      <c r="BB8" s="1948"/>
      <c r="BC8" s="1948"/>
      <c r="BD8" s="1948"/>
      <c r="BE8" s="1959"/>
    </row>
    <row r="9" spans="1:62" ht="93.05" customHeight="1" thickBot="1" x14ac:dyDescent="0.3">
      <c r="A9" s="1964"/>
      <c r="B9" s="1965"/>
      <c r="C9" s="1966"/>
      <c r="D9" s="1950"/>
      <c r="E9" s="1952"/>
      <c r="F9" s="1950"/>
      <c r="G9" s="1951"/>
      <c r="H9" s="1951"/>
      <c r="I9" s="1951"/>
      <c r="J9" s="1952"/>
      <c r="K9" s="1950"/>
      <c r="L9" s="1952"/>
      <c r="M9" s="1950"/>
      <c r="N9" s="1951"/>
      <c r="O9" s="1951"/>
      <c r="P9" s="1951"/>
      <c r="Q9" s="1952"/>
      <c r="R9" s="68" t="str">
        <f>Sprachen!L129</f>
        <v>Ersteinsatz</v>
      </c>
      <c r="S9" s="69" t="str">
        <f>Sprachen!L270</f>
        <v>Produktänderung</v>
      </c>
      <c r="T9" s="70" t="str">
        <f>Sprachen!L285</f>
        <v>Prozessänderung</v>
      </c>
      <c r="U9" s="1950"/>
      <c r="V9" s="1951"/>
      <c r="W9" s="1951"/>
      <c r="X9" s="1951"/>
      <c r="Y9" s="1951"/>
      <c r="Z9" s="1951"/>
      <c r="AA9" s="1951"/>
      <c r="AB9" s="1951"/>
      <c r="AC9" s="1951"/>
      <c r="AD9" s="1951"/>
      <c r="AE9" s="1952"/>
      <c r="AF9" s="1956"/>
      <c r="AG9" s="1957"/>
      <c r="AH9" s="1957"/>
      <c r="AI9" s="1958"/>
      <c r="AJ9" s="1956"/>
      <c r="AK9" s="1957"/>
      <c r="AL9" s="1957"/>
      <c r="AM9" s="1958"/>
      <c r="AN9" s="1950"/>
      <c r="AO9" s="1951"/>
      <c r="AP9" s="1951"/>
      <c r="AQ9" s="1951"/>
      <c r="AR9" s="1951"/>
      <c r="AS9" s="1952"/>
      <c r="AT9" s="1950"/>
      <c r="AU9" s="1951"/>
      <c r="AV9" s="1951"/>
      <c r="AW9" s="1951"/>
      <c r="AX9" s="1951"/>
      <c r="AY9" s="1952"/>
      <c r="AZ9" s="1950"/>
      <c r="BA9" s="1951"/>
      <c r="BB9" s="1951"/>
      <c r="BC9" s="1951"/>
      <c r="BD9" s="1951"/>
      <c r="BE9" s="1960"/>
    </row>
    <row r="10" spans="1:62" ht="14.25" customHeight="1" thickBot="1" x14ac:dyDescent="0.3">
      <c r="A10" s="1970">
        <v>1</v>
      </c>
      <c r="B10" s="1971"/>
      <c r="C10" s="1972"/>
      <c r="D10" s="1973"/>
      <c r="E10" s="1974"/>
      <c r="F10" s="1978"/>
      <c r="G10" s="1974"/>
      <c r="H10" s="1974"/>
      <c r="I10" s="1974"/>
      <c r="J10" s="1975"/>
      <c r="K10" s="1973"/>
      <c r="L10" s="1974"/>
      <c r="M10" s="1976"/>
      <c r="N10" s="1976"/>
      <c r="O10" s="1976"/>
      <c r="P10" s="1976"/>
      <c r="Q10" s="1977"/>
      <c r="R10" s="71"/>
      <c r="S10" s="72"/>
      <c r="T10" s="73"/>
      <c r="U10" s="1979"/>
      <c r="V10" s="1980"/>
      <c r="W10" s="1980"/>
      <c r="X10" s="1980"/>
      <c r="Y10" s="1980"/>
      <c r="Z10" s="1980"/>
      <c r="AA10" s="1980"/>
      <c r="AB10" s="1980"/>
      <c r="AC10" s="1980"/>
      <c r="AD10" s="1980"/>
      <c r="AE10" s="1981"/>
      <c r="AF10" s="1985"/>
      <c r="AG10" s="1980"/>
      <c r="AH10" s="1980"/>
      <c r="AI10" s="1982"/>
      <c r="AJ10" s="1985"/>
      <c r="AK10" s="1980"/>
      <c r="AL10" s="1980"/>
      <c r="AM10" s="1982"/>
      <c r="AN10" s="1983"/>
      <c r="AO10" s="1980"/>
      <c r="AP10" s="1980"/>
      <c r="AQ10" s="1980"/>
      <c r="AR10" s="1980"/>
      <c r="AS10" s="1981"/>
      <c r="AT10" s="1979"/>
      <c r="AU10" s="1980"/>
      <c r="AV10" s="1980"/>
      <c r="AW10" s="1980"/>
      <c r="AX10" s="1980"/>
      <c r="AY10" s="1981"/>
      <c r="AZ10" s="1979"/>
      <c r="BA10" s="1980"/>
      <c r="BB10" s="1980"/>
      <c r="BC10" s="1980"/>
      <c r="BD10" s="1980"/>
      <c r="BE10" s="1984"/>
      <c r="BG10" s="66">
        <f t="shared" ref="BG10:BG19" si="0">COUNTIF(R10:T10,"X")</f>
        <v>0</v>
      </c>
    </row>
    <row r="11" spans="1:62" ht="14.25" customHeight="1" thickBot="1" x14ac:dyDescent="0.3">
      <c r="A11" s="1970">
        <v>2</v>
      </c>
      <c r="B11" s="1971"/>
      <c r="C11" s="1972"/>
      <c r="D11" s="1973"/>
      <c r="E11" s="1974"/>
      <c r="F11" s="1974"/>
      <c r="G11" s="1974"/>
      <c r="H11" s="1974"/>
      <c r="I11" s="1974"/>
      <c r="J11" s="1975"/>
      <c r="K11" s="1973"/>
      <c r="L11" s="1974"/>
      <c r="M11" s="1976"/>
      <c r="N11" s="1976"/>
      <c r="O11" s="1976"/>
      <c r="P11" s="1976"/>
      <c r="Q11" s="1977"/>
      <c r="R11" s="74"/>
      <c r="S11" s="75"/>
      <c r="T11" s="76"/>
      <c r="U11" s="1979"/>
      <c r="V11" s="1980"/>
      <c r="W11" s="1980"/>
      <c r="X11" s="1980"/>
      <c r="Y11" s="1980"/>
      <c r="Z11" s="1980"/>
      <c r="AA11" s="1980"/>
      <c r="AB11" s="1980"/>
      <c r="AC11" s="1980"/>
      <c r="AD11" s="1980"/>
      <c r="AE11" s="1981"/>
      <c r="AF11" s="1979"/>
      <c r="AG11" s="1980"/>
      <c r="AH11" s="1980"/>
      <c r="AI11" s="1982"/>
      <c r="AJ11" s="1979"/>
      <c r="AK11" s="1980"/>
      <c r="AL11" s="1980"/>
      <c r="AM11" s="1982"/>
      <c r="AN11" s="1983"/>
      <c r="AO11" s="1980"/>
      <c r="AP11" s="1980"/>
      <c r="AQ11" s="1980"/>
      <c r="AR11" s="1980"/>
      <c r="AS11" s="1981"/>
      <c r="AT11" s="1979"/>
      <c r="AU11" s="1980"/>
      <c r="AV11" s="1980"/>
      <c r="AW11" s="1980"/>
      <c r="AX11" s="1980"/>
      <c r="AY11" s="1981"/>
      <c r="AZ11" s="1979"/>
      <c r="BA11" s="1980"/>
      <c r="BB11" s="1980"/>
      <c r="BC11" s="1980"/>
      <c r="BD11" s="1980"/>
      <c r="BE11" s="1984"/>
      <c r="BG11" s="66">
        <f t="shared" si="0"/>
        <v>0</v>
      </c>
    </row>
    <row r="12" spans="1:62" ht="14.25" customHeight="1" thickBot="1" x14ac:dyDescent="0.3">
      <c r="A12" s="1970">
        <v>3</v>
      </c>
      <c r="B12" s="1971"/>
      <c r="C12" s="1972"/>
      <c r="D12" s="1973"/>
      <c r="E12" s="1974"/>
      <c r="F12" s="1974"/>
      <c r="G12" s="1974"/>
      <c r="H12" s="1974"/>
      <c r="I12" s="1974"/>
      <c r="J12" s="1975"/>
      <c r="K12" s="1973"/>
      <c r="L12" s="1974"/>
      <c r="M12" s="1976"/>
      <c r="N12" s="1976"/>
      <c r="O12" s="1976"/>
      <c r="P12" s="1976"/>
      <c r="Q12" s="1977"/>
      <c r="R12" s="74"/>
      <c r="S12" s="75"/>
      <c r="T12" s="76"/>
      <c r="U12" s="1979"/>
      <c r="V12" s="1980"/>
      <c r="W12" s="1980"/>
      <c r="X12" s="1980"/>
      <c r="Y12" s="1980"/>
      <c r="Z12" s="1980"/>
      <c r="AA12" s="1980"/>
      <c r="AB12" s="1980"/>
      <c r="AC12" s="1980"/>
      <c r="AD12" s="1980"/>
      <c r="AE12" s="1981"/>
      <c r="AF12" s="1979"/>
      <c r="AG12" s="1980"/>
      <c r="AH12" s="1980"/>
      <c r="AI12" s="1982"/>
      <c r="AJ12" s="1979"/>
      <c r="AK12" s="1980"/>
      <c r="AL12" s="1980"/>
      <c r="AM12" s="1982"/>
      <c r="AN12" s="1983"/>
      <c r="AO12" s="1980"/>
      <c r="AP12" s="1980"/>
      <c r="AQ12" s="1980"/>
      <c r="AR12" s="1980"/>
      <c r="AS12" s="1981"/>
      <c r="AT12" s="1979"/>
      <c r="AU12" s="1980"/>
      <c r="AV12" s="1980"/>
      <c r="AW12" s="1980"/>
      <c r="AX12" s="1980"/>
      <c r="AY12" s="1981"/>
      <c r="AZ12" s="1979"/>
      <c r="BA12" s="1980"/>
      <c r="BB12" s="1980"/>
      <c r="BC12" s="1980"/>
      <c r="BD12" s="1980"/>
      <c r="BE12" s="1984"/>
      <c r="BG12" s="66">
        <f t="shared" si="0"/>
        <v>0</v>
      </c>
    </row>
    <row r="13" spans="1:62" ht="14.25" customHeight="1" thickBot="1" x14ac:dyDescent="0.3">
      <c r="A13" s="1986">
        <v>4</v>
      </c>
      <c r="B13" s="1987"/>
      <c r="C13" s="1971"/>
      <c r="D13" s="1973"/>
      <c r="E13" s="1974"/>
      <c r="F13" s="1974"/>
      <c r="G13" s="1974"/>
      <c r="H13" s="1974"/>
      <c r="I13" s="1974"/>
      <c r="J13" s="1975"/>
      <c r="K13" s="1973"/>
      <c r="L13" s="1974"/>
      <c r="M13" s="1976"/>
      <c r="N13" s="1976"/>
      <c r="O13" s="1976"/>
      <c r="P13" s="1976"/>
      <c r="Q13" s="1977"/>
      <c r="R13" s="74"/>
      <c r="S13" s="75"/>
      <c r="T13" s="76"/>
      <c r="U13" s="1979"/>
      <c r="V13" s="1980"/>
      <c r="W13" s="1980"/>
      <c r="X13" s="1980"/>
      <c r="Y13" s="1980"/>
      <c r="Z13" s="1980"/>
      <c r="AA13" s="1980"/>
      <c r="AB13" s="1980"/>
      <c r="AC13" s="1980"/>
      <c r="AD13" s="1980"/>
      <c r="AE13" s="1981"/>
      <c r="AF13" s="1979"/>
      <c r="AG13" s="1980"/>
      <c r="AH13" s="1980"/>
      <c r="AI13" s="1982"/>
      <c r="AJ13" s="1979"/>
      <c r="AK13" s="1980"/>
      <c r="AL13" s="1980"/>
      <c r="AM13" s="1982"/>
      <c r="AN13" s="1983"/>
      <c r="AO13" s="1980"/>
      <c r="AP13" s="1980"/>
      <c r="AQ13" s="1980"/>
      <c r="AR13" s="1980"/>
      <c r="AS13" s="1981"/>
      <c r="AT13" s="1979"/>
      <c r="AU13" s="1980"/>
      <c r="AV13" s="1980"/>
      <c r="AW13" s="1980"/>
      <c r="AX13" s="1980"/>
      <c r="AY13" s="1981"/>
      <c r="AZ13" s="1979"/>
      <c r="BA13" s="1980"/>
      <c r="BB13" s="1980"/>
      <c r="BC13" s="1980"/>
      <c r="BD13" s="1980"/>
      <c r="BE13" s="1984"/>
      <c r="BG13" s="66">
        <f t="shared" si="0"/>
        <v>0</v>
      </c>
    </row>
    <row r="14" spans="1:62" ht="14.25" customHeight="1" thickBot="1" x14ac:dyDescent="0.3">
      <c r="A14" s="1986">
        <v>5</v>
      </c>
      <c r="B14" s="1987"/>
      <c r="C14" s="1971"/>
      <c r="D14" s="1973"/>
      <c r="E14" s="1974"/>
      <c r="F14" s="1974"/>
      <c r="G14" s="1974"/>
      <c r="H14" s="1974"/>
      <c r="I14" s="1974"/>
      <c r="J14" s="1975"/>
      <c r="K14" s="1973"/>
      <c r="L14" s="1974"/>
      <c r="M14" s="1976"/>
      <c r="N14" s="1976"/>
      <c r="O14" s="1976"/>
      <c r="P14" s="1976"/>
      <c r="Q14" s="1977"/>
      <c r="R14" s="74"/>
      <c r="S14" s="75"/>
      <c r="T14" s="76"/>
      <c r="U14" s="1979"/>
      <c r="V14" s="1980"/>
      <c r="W14" s="1980"/>
      <c r="X14" s="1980"/>
      <c r="Y14" s="1980"/>
      <c r="Z14" s="1980"/>
      <c r="AA14" s="1980"/>
      <c r="AB14" s="1980"/>
      <c r="AC14" s="1980"/>
      <c r="AD14" s="1980"/>
      <c r="AE14" s="1981"/>
      <c r="AF14" s="1979"/>
      <c r="AG14" s="1980"/>
      <c r="AH14" s="1980"/>
      <c r="AI14" s="1982"/>
      <c r="AJ14" s="1979"/>
      <c r="AK14" s="1980"/>
      <c r="AL14" s="1980"/>
      <c r="AM14" s="1982"/>
      <c r="AN14" s="1983"/>
      <c r="AO14" s="1980"/>
      <c r="AP14" s="1980"/>
      <c r="AQ14" s="1980"/>
      <c r="AR14" s="1980"/>
      <c r="AS14" s="1981"/>
      <c r="AT14" s="1979"/>
      <c r="AU14" s="1980"/>
      <c r="AV14" s="1980"/>
      <c r="AW14" s="1980"/>
      <c r="AX14" s="1980"/>
      <c r="AY14" s="1981"/>
      <c r="AZ14" s="1979"/>
      <c r="BA14" s="1980"/>
      <c r="BB14" s="1980"/>
      <c r="BC14" s="1980"/>
      <c r="BD14" s="1980"/>
      <c r="BE14" s="1984"/>
      <c r="BG14" s="66">
        <f t="shared" si="0"/>
        <v>0</v>
      </c>
    </row>
    <row r="15" spans="1:62" ht="14.25" customHeight="1" thickBot="1" x14ac:dyDescent="0.3">
      <c r="A15" s="1986">
        <v>6</v>
      </c>
      <c r="B15" s="1987"/>
      <c r="C15" s="1971"/>
      <c r="D15" s="1973"/>
      <c r="E15" s="1974"/>
      <c r="F15" s="1974"/>
      <c r="G15" s="1974"/>
      <c r="H15" s="1974"/>
      <c r="I15" s="1974"/>
      <c r="J15" s="1975"/>
      <c r="K15" s="1973"/>
      <c r="L15" s="1974"/>
      <c r="M15" s="1976"/>
      <c r="N15" s="1976"/>
      <c r="O15" s="1976"/>
      <c r="P15" s="1976"/>
      <c r="Q15" s="1977"/>
      <c r="R15" s="74"/>
      <c r="S15" s="75"/>
      <c r="T15" s="76"/>
      <c r="U15" s="1979"/>
      <c r="V15" s="1980"/>
      <c r="W15" s="1980"/>
      <c r="X15" s="1980"/>
      <c r="Y15" s="1980"/>
      <c r="Z15" s="1980"/>
      <c r="AA15" s="1980"/>
      <c r="AB15" s="1980"/>
      <c r="AC15" s="1980"/>
      <c r="AD15" s="1980"/>
      <c r="AE15" s="1981"/>
      <c r="AF15" s="1979"/>
      <c r="AG15" s="1980"/>
      <c r="AH15" s="1980"/>
      <c r="AI15" s="1982"/>
      <c r="AJ15" s="1979"/>
      <c r="AK15" s="1980"/>
      <c r="AL15" s="1980"/>
      <c r="AM15" s="1982"/>
      <c r="AN15" s="1983"/>
      <c r="AO15" s="1980"/>
      <c r="AP15" s="1980"/>
      <c r="AQ15" s="1980"/>
      <c r="AR15" s="1980"/>
      <c r="AS15" s="1981"/>
      <c r="AT15" s="1979"/>
      <c r="AU15" s="1980"/>
      <c r="AV15" s="1980"/>
      <c r="AW15" s="1980"/>
      <c r="AX15" s="1980"/>
      <c r="AY15" s="1981"/>
      <c r="AZ15" s="1979"/>
      <c r="BA15" s="1980"/>
      <c r="BB15" s="1980"/>
      <c r="BC15" s="1980"/>
      <c r="BD15" s="1980"/>
      <c r="BE15" s="1984"/>
      <c r="BG15" s="66">
        <f t="shared" si="0"/>
        <v>0</v>
      </c>
    </row>
    <row r="16" spans="1:62" ht="14.25" customHeight="1" thickBot="1" x14ac:dyDescent="0.3">
      <c r="A16" s="1986">
        <v>7</v>
      </c>
      <c r="B16" s="1987"/>
      <c r="C16" s="1971"/>
      <c r="D16" s="1973"/>
      <c r="E16" s="1974"/>
      <c r="F16" s="1974"/>
      <c r="G16" s="1974"/>
      <c r="H16" s="1974"/>
      <c r="I16" s="1974"/>
      <c r="J16" s="1975"/>
      <c r="K16" s="1973"/>
      <c r="L16" s="1974"/>
      <c r="M16" s="1976"/>
      <c r="N16" s="1976"/>
      <c r="O16" s="1976"/>
      <c r="P16" s="1976"/>
      <c r="Q16" s="1977"/>
      <c r="R16" s="74"/>
      <c r="S16" s="75"/>
      <c r="T16" s="76"/>
      <c r="U16" s="1979"/>
      <c r="V16" s="1980"/>
      <c r="W16" s="1980"/>
      <c r="X16" s="1980"/>
      <c r="Y16" s="1980"/>
      <c r="Z16" s="1980"/>
      <c r="AA16" s="1980"/>
      <c r="AB16" s="1980"/>
      <c r="AC16" s="1980"/>
      <c r="AD16" s="1980"/>
      <c r="AE16" s="1981"/>
      <c r="AF16" s="1979"/>
      <c r="AG16" s="1980"/>
      <c r="AH16" s="1980"/>
      <c r="AI16" s="1982"/>
      <c r="AJ16" s="1979"/>
      <c r="AK16" s="1980"/>
      <c r="AL16" s="1980"/>
      <c r="AM16" s="1982"/>
      <c r="AN16" s="1983"/>
      <c r="AO16" s="1980"/>
      <c r="AP16" s="1980"/>
      <c r="AQ16" s="1980"/>
      <c r="AR16" s="1980"/>
      <c r="AS16" s="1981"/>
      <c r="AT16" s="1979"/>
      <c r="AU16" s="1980"/>
      <c r="AV16" s="1980"/>
      <c r="AW16" s="1980"/>
      <c r="AX16" s="1980"/>
      <c r="AY16" s="1981"/>
      <c r="AZ16" s="1979"/>
      <c r="BA16" s="1980"/>
      <c r="BB16" s="1980"/>
      <c r="BC16" s="1980"/>
      <c r="BD16" s="1980"/>
      <c r="BE16" s="1984"/>
      <c r="BG16" s="66">
        <f t="shared" si="0"/>
        <v>0</v>
      </c>
    </row>
    <row r="17" spans="1:59" ht="14.25" customHeight="1" thickBot="1" x14ac:dyDescent="0.3">
      <c r="A17" s="1986">
        <v>8</v>
      </c>
      <c r="B17" s="1987"/>
      <c r="C17" s="1971"/>
      <c r="D17" s="1973"/>
      <c r="E17" s="1974"/>
      <c r="F17" s="1974"/>
      <c r="G17" s="1974"/>
      <c r="H17" s="1974"/>
      <c r="I17" s="1974"/>
      <c r="J17" s="1975"/>
      <c r="K17" s="1973"/>
      <c r="L17" s="1974"/>
      <c r="M17" s="1976"/>
      <c r="N17" s="1976"/>
      <c r="O17" s="1976"/>
      <c r="P17" s="1976"/>
      <c r="Q17" s="1977"/>
      <c r="R17" s="74"/>
      <c r="S17" s="75"/>
      <c r="T17" s="76"/>
      <c r="U17" s="1979"/>
      <c r="V17" s="1980"/>
      <c r="W17" s="1980"/>
      <c r="X17" s="1980"/>
      <c r="Y17" s="1980"/>
      <c r="Z17" s="1980"/>
      <c r="AA17" s="1980"/>
      <c r="AB17" s="1980"/>
      <c r="AC17" s="1980"/>
      <c r="AD17" s="1980"/>
      <c r="AE17" s="1981"/>
      <c r="AF17" s="1979"/>
      <c r="AG17" s="1980"/>
      <c r="AH17" s="1980"/>
      <c r="AI17" s="1982"/>
      <c r="AJ17" s="1979"/>
      <c r="AK17" s="1980"/>
      <c r="AL17" s="1980"/>
      <c r="AM17" s="1982"/>
      <c r="AN17" s="1983"/>
      <c r="AO17" s="1980"/>
      <c r="AP17" s="1980"/>
      <c r="AQ17" s="1980"/>
      <c r="AR17" s="1980"/>
      <c r="AS17" s="1981"/>
      <c r="AT17" s="1979"/>
      <c r="AU17" s="1980"/>
      <c r="AV17" s="1980"/>
      <c r="AW17" s="1980"/>
      <c r="AX17" s="1980"/>
      <c r="AY17" s="1981"/>
      <c r="AZ17" s="1979"/>
      <c r="BA17" s="1980"/>
      <c r="BB17" s="1980"/>
      <c r="BC17" s="1980"/>
      <c r="BD17" s="1980"/>
      <c r="BE17" s="1984"/>
      <c r="BG17" s="66">
        <f t="shared" si="0"/>
        <v>0</v>
      </c>
    </row>
    <row r="18" spans="1:59" ht="14.25" customHeight="1" thickBot="1" x14ac:dyDescent="0.3">
      <c r="A18" s="1986">
        <v>9</v>
      </c>
      <c r="B18" s="1987"/>
      <c r="C18" s="1971"/>
      <c r="D18" s="1973"/>
      <c r="E18" s="1974"/>
      <c r="F18" s="1974"/>
      <c r="G18" s="1974"/>
      <c r="H18" s="1974"/>
      <c r="I18" s="1974"/>
      <c r="J18" s="1975"/>
      <c r="K18" s="1973"/>
      <c r="L18" s="1974"/>
      <c r="M18" s="1976"/>
      <c r="N18" s="1976"/>
      <c r="O18" s="1976"/>
      <c r="P18" s="1976"/>
      <c r="Q18" s="1977"/>
      <c r="R18" s="74"/>
      <c r="S18" s="75"/>
      <c r="T18" s="76"/>
      <c r="U18" s="1979"/>
      <c r="V18" s="1980"/>
      <c r="W18" s="1980"/>
      <c r="X18" s="1980"/>
      <c r="Y18" s="1980"/>
      <c r="Z18" s="1980"/>
      <c r="AA18" s="1980"/>
      <c r="AB18" s="1980"/>
      <c r="AC18" s="1980"/>
      <c r="AD18" s="1980"/>
      <c r="AE18" s="1981"/>
      <c r="AF18" s="1979"/>
      <c r="AG18" s="1980"/>
      <c r="AH18" s="1980"/>
      <c r="AI18" s="1982"/>
      <c r="AJ18" s="1979"/>
      <c r="AK18" s="1980"/>
      <c r="AL18" s="1980"/>
      <c r="AM18" s="1982"/>
      <c r="AN18" s="1983"/>
      <c r="AO18" s="1980"/>
      <c r="AP18" s="1980"/>
      <c r="AQ18" s="1980"/>
      <c r="AR18" s="1980"/>
      <c r="AS18" s="1981"/>
      <c r="AT18" s="1979"/>
      <c r="AU18" s="1980"/>
      <c r="AV18" s="1980"/>
      <c r="AW18" s="1980"/>
      <c r="AX18" s="1980"/>
      <c r="AY18" s="1981"/>
      <c r="AZ18" s="1979"/>
      <c r="BA18" s="1980"/>
      <c r="BB18" s="1980"/>
      <c r="BC18" s="1980"/>
      <c r="BD18" s="1980"/>
      <c r="BE18" s="1984"/>
      <c r="BG18" s="66">
        <f t="shared" si="0"/>
        <v>0</v>
      </c>
    </row>
    <row r="19" spans="1:59" ht="14.25" customHeight="1" thickBot="1" x14ac:dyDescent="0.3">
      <c r="A19" s="1986">
        <v>10</v>
      </c>
      <c r="B19" s="1987"/>
      <c r="C19" s="1971"/>
      <c r="D19" s="1973"/>
      <c r="E19" s="1974"/>
      <c r="F19" s="1974"/>
      <c r="G19" s="1974"/>
      <c r="H19" s="1974"/>
      <c r="I19" s="1974"/>
      <c r="J19" s="1975"/>
      <c r="K19" s="1973"/>
      <c r="L19" s="1974"/>
      <c r="M19" s="1976"/>
      <c r="N19" s="1976"/>
      <c r="O19" s="1976"/>
      <c r="P19" s="1976"/>
      <c r="Q19" s="1977"/>
      <c r="R19" s="74"/>
      <c r="S19" s="75"/>
      <c r="T19" s="76"/>
      <c r="U19" s="1979"/>
      <c r="V19" s="1980"/>
      <c r="W19" s="1980"/>
      <c r="X19" s="1980"/>
      <c r="Y19" s="1980"/>
      <c r="Z19" s="1980"/>
      <c r="AA19" s="1980"/>
      <c r="AB19" s="1980"/>
      <c r="AC19" s="1980"/>
      <c r="AD19" s="1980"/>
      <c r="AE19" s="1981"/>
      <c r="AF19" s="1979"/>
      <c r="AG19" s="1980"/>
      <c r="AH19" s="1980"/>
      <c r="AI19" s="1982"/>
      <c r="AJ19" s="1979"/>
      <c r="AK19" s="1980"/>
      <c r="AL19" s="1980"/>
      <c r="AM19" s="1982"/>
      <c r="AN19" s="1983"/>
      <c r="AO19" s="1980"/>
      <c r="AP19" s="1980"/>
      <c r="AQ19" s="1980"/>
      <c r="AR19" s="1980"/>
      <c r="AS19" s="1981"/>
      <c r="AT19" s="1979"/>
      <c r="AU19" s="1980"/>
      <c r="AV19" s="1980"/>
      <c r="AW19" s="1980"/>
      <c r="AX19" s="1980"/>
      <c r="AY19" s="1981"/>
      <c r="AZ19" s="1979"/>
      <c r="BA19" s="1980"/>
      <c r="BB19" s="1980"/>
      <c r="BC19" s="1980"/>
      <c r="BD19" s="1980"/>
      <c r="BE19" s="1984"/>
      <c r="BG19" s="66">
        <f t="shared" si="0"/>
        <v>0</v>
      </c>
    </row>
    <row r="20" spans="1:59" ht="15" thickTop="1" thickBot="1" x14ac:dyDescent="0.3">
      <c r="A20" s="2003" t="str">
        <f>Sprachen!L84</f>
        <v>Bestätigung Organisation</v>
      </c>
      <c r="B20" s="2004"/>
      <c r="C20" s="2004"/>
      <c r="D20" s="2004"/>
      <c r="E20" s="2004"/>
      <c r="F20" s="2004"/>
      <c r="G20" s="2004"/>
      <c r="H20" s="2004"/>
      <c r="I20" s="2004"/>
      <c r="J20" s="2004"/>
      <c r="K20" s="2004"/>
      <c r="L20" s="2004"/>
      <c r="M20" s="2004"/>
      <c r="N20" s="2004"/>
      <c r="O20" s="2004"/>
      <c r="P20" s="2004"/>
      <c r="Q20" s="2004"/>
      <c r="R20" s="2004"/>
      <c r="S20" s="2004"/>
      <c r="T20" s="2004"/>
      <c r="U20" s="2004"/>
      <c r="V20" s="2004"/>
      <c r="W20" s="2004"/>
      <c r="X20" s="2004"/>
      <c r="Y20" s="2004"/>
      <c r="Z20" s="2004"/>
      <c r="AA20" s="2004"/>
      <c r="AB20" s="2004"/>
      <c r="AC20" s="2004"/>
      <c r="AD20" s="2004"/>
      <c r="AE20" s="2004"/>
      <c r="AF20" s="2004"/>
      <c r="AG20" s="2004"/>
      <c r="AH20" s="2004"/>
      <c r="AI20" s="2004"/>
      <c r="AJ20" s="2004"/>
      <c r="AK20" s="2004"/>
      <c r="AL20" s="2004"/>
      <c r="AM20" s="2004"/>
      <c r="AN20" s="2004"/>
      <c r="AO20" s="2004"/>
      <c r="AP20" s="2004"/>
      <c r="AQ20" s="2004"/>
      <c r="AR20" s="2004"/>
      <c r="AS20" s="2004"/>
      <c r="AT20" s="2004"/>
      <c r="AU20" s="2004"/>
      <c r="AV20" s="2004"/>
      <c r="AW20" s="2004"/>
      <c r="AX20" s="2004"/>
      <c r="AY20" s="2004"/>
      <c r="AZ20" s="2004"/>
      <c r="BA20" s="2004"/>
      <c r="BB20" s="2004"/>
      <c r="BC20" s="2004"/>
      <c r="BD20" s="2004"/>
      <c r="BE20" s="2005"/>
    </row>
    <row r="21" spans="1:59" x14ac:dyDescent="0.25">
      <c r="A21" s="2006" t="str">
        <f>Sprachen!L234</f>
        <v>Name</v>
      </c>
      <c r="B21" s="2007"/>
      <c r="C21" s="2008"/>
      <c r="D21" s="2008"/>
      <c r="E21" s="2008"/>
      <c r="F21" s="2008"/>
      <c r="G21" s="2008"/>
      <c r="H21" s="2009"/>
      <c r="I21" s="2010" t="str">
        <f>IF('Selbstb. Produkt '!I28&lt;&gt;"",'Selbstb. Produkt '!I28,"")</f>
        <v/>
      </c>
      <c r="J21" s="2011"/>
      <c r="K21" s="2011"/>
      <c r="L21" s="2011"/>
      <c r="M21" s="2011"/>
      <c r="N21" s="2011"/>
      <c r="O21" s="2011"/>
      <c r="P21" s="2011"/>
      <c r="Q21" s="2011"/>
      <c r="R21" s="2011"/>
      <c r="S21" s="2011"/>
      <c r="T21" s="2011"/>
      <c r="U21" s="2011"/>
      <c r="V21" s="2011"/>
      <c r="W21" s="2011"/>
      <c r="X21" s="2011"/>
      <c r="Y21" s="2011"/>
      <c r="Z21" s="2011"/>
      <c r="AA21" s="2011"/>
      <c r="AB21" s="2011"/>
      <c r="AC21" s="2011"/>
      <c r="AD21" s="2011"/>
      <c r="AE21" s="2011"/>
      <c r="AF21" s="2011"/>
      <c r="AG21" s="2011"/>
      <c r="AH21" s="2011"/>
      <c r="AI21" s="2011"/>
      <c r="AJ21" s="2011"/>
      <c r="AK21" s="2011"/>
      <c r="AL21" s="2012"/>
      <c r="AM21" s="2013" t="str">
        <f>Sprachen!L61</f>
        <v>Bemerkung</v>
      </c>
      <c r="AN21" s="2014"/>
      <c r="AO21" s="2014"/>
      <c r="AP21" s="2014"/>
      <c r="AQ21" s="2015"/>
      <c r="AR21" s="2019"/>
      <c r="AS21" s="2019"/>
      <c r="AT21" s="2019"/>
      <c r="AU21" s="2019"/>
      <c r="AV21" s="2019"/>
      <c r="AW21" s="2019"/>
      <c r="AX21" s="2019"/>
      <c r="AY21" s="2019"/>
      <c r="AZ21" s="2019"/>
      <c r="BA21" s="2019"/>
      <c r="BB21" s="2019"/>
      <c r="BC21" s="2019"/>
      <c r="BD21" s="2019"/>
      <c r="BE21" s="2020"/>
    </row>
    <row r="22" spans="1:59" x14ac:dyDescent="0.25">
      <c r="A22" s="2025" t="str">
        <f>Sprachen!L20</f>
        <v>Abteilung</v>
      </c>
      <c r="B22" s="2026"/>
      <c r="C22" s="2027"/>
      <c r="D22" s="2027"/>
      <c r="E22" s="2027"/>
      <c r="F22" s="2027"/>
      <c r="G22" s="2027"/>
      <c r="H22" s="2028"/>
      <c r="I22" s="1988" t="str">
        <f>IF('Selbstb. Produkt '!I29&lt;&gt;"",'Selbstb. Produkt '!I29,"")</f>
        <v/>
      </c>
      <c r="J22" s="1989"/>
      <c r="K22" s="1989"/>
      <c r="L22" s="1989"/>
      <c r="M22" s="1989"/>
      <c r="N22" s="1989"/>
      <c r="O22" s="1989"/>
      <c r="P22" s="1989"/>
      <c r="Q22" s="1989"/>
      <c r="R22" s="1989"/>
      <c r="S22" s="1989"/>
      <c r="T22" s="1989"/>
      <c r="U22" s="1989"/>
      <c r="V22" s="1989"/>
      <c r="W22" s="1989"/>
      <c r="X22" s="1989"/>
      <c r="Y22" s="1989"/>
      <c r="Z22" s="1989"/>
      <c r="AA22" s="1989"/>
      <c r="AB22" s="1989"/>
      <c r="AC22" s="1989"/>
      <c r="AD22" s="1989"/>
      <c r="AE22" s="1989"/>
      <c r="AF22" s="1989"/>
      <c r="AG22" s="1989"/>
      <c r="AH22" s="1989"/>
      <c r="AI22" s="1989"/>
      <c r="AJ22" s="1989"/>
      <c r="AK22" s="1989"/>
      <c r="AL22" s="1990"/>
      <c r="AM22" s="2016"/>
      <c r="AN22" s="2017"/>
      <c r="AO22" s="2017"/>
      <c r="AP22" s="2017"/>
      <c r="AQ22" s="2018"/>
      <c r="AR22" s="2021"/>
      <c r="AS22" s="2021"/>
      <c r="AT22" s="2021"/>
      <c r="AU22" s="2021"/>
      <c r="AV22" s="2021"/>
      <c r="AW22" s="2021"/>
      <c r="AX22" s="2021"/>
      <c r="AY22" s="2021"/>
      <c r="AZ22" s="2021"/>
      <c r="BA22" s="2021"/>
      <c r="BB22" s="2021"/>
      <c r="BC22" s="2021"/>
      <c r="BD22" s="2021"/>
      <c r="BE22" s="2022"/>
    </row>
    <row r="23" spans="1:59" x14ac:dyDescent="0.25">
      <c r="A23" s="2025" t="str">
        <f>Sprachen!L343</f>
        <v>Telefon</v>
      </c>
      <c r="B23" s="2026"/>
      <c r="C23" s="2027"/>
      <c r="D23" s="2027"/>
      <c r="E23" s="2027"/>
      <c r="F23" s="2027"/>
      <c r="G23" s="2027"/>
      <c r="H23" s="2028"/>
      <c r="I23" s="1988" t="str">
        <f>IF('Selbstb. Produkt '!I30&lt;&gt;"",'Selbstb. Produkt '!I30,"")</f>
        <v/>
      </c>
      <c r="J23" s="1989"/>
      <c r="K23" s="1989"/>
      <c r="L23" s="1989"/>
      <c r="M23" s="1989"/>
      <c r="N23" s="1989"/>
      <c r="O23" s="1989"/>
      <c r="P23" s="1989"/>
      <c r="Q23" s="1989"/>
      <c r="R23" s="1989"/>
      <c r="S23" s="1989"/>
      <c r="T23" s="1989"/>
      <c r="U23" s="1989"/>
      <c r="V23" s="1989"/>
      <c r="W23" s="1989"/>
      <c r="X23" s="1989"/>
      <c r="Y23" s="1989"/>
      <c r="Z23" s="1989"/>
      <c r="AA23" s="1989"/>
      <c r="AB23" s="1989"/>
      <c r="AC23" s="1989"/>
      <c r="AD23" s="1989"/>
      <c r="AE23" s="1989"/>
      <c r="AF23" s="1989"/>
      <c r="AG23" s="1989"/>
      <c r="AH23" s="1989"/>
      <c r="AI23" s="1989"/>
      <c r="AJ23" s="1989"/>
      <c r="AK23" s="1989"/>
      <c r="AL23" s="1990"/>
      <c r="AM23" s="2016"/>
      <c r="AN23" s="2017"/>
      <c r="AO23" s="2017"/>
      <c r="AP23" s="2017"/>
      <c r="AQ23" s="2018"/>
      <c r="AR23" s="2021"/>
      <c r="AS23" s="2021"/>
      <c r="AT23" s="2021"/>
      <c r="AU23" s="2021"/>
      <c r="AV23" s="2021"/>
      <c r="AW23" s="2021"/>
      <c r="AX23" s="2021"/>
      <c r="AY23" s="2021"/>
      <c r="AZ23" s="2021"/>
      <c r="BA23" s="2021"/>
      <c r="BB23" s="2021"/>
      <c r="BC23" s="2021"/>
      <c r="BD23" s="2021"/>
      <c r="BE23" s="2022"/>
    </row>
    <row r="24" spans="1:59" x14ac:dyDescent="0.25">
      <c r="A24" s="2025" t="str">
        <f>Sprachen!L119</f>
        <v>E-Mail/Fax-Nr.</v>
      </c>
      <c r="B24" s="2026"/>
      <c r="C24" s="2027"/>
      <c r="D24" s="2027"/>
      <c r="E24" s="2027"/>
      <c r="F24" s="2027"/>
      <c r="G24" s="2027"/>
      <c r="H24" s="2028"/>
      <c r="I24" s="1988" t="str">
        <f>IF('Selbstb. Produkt '!I31&lt;&gt;"",'Selbstb. Produkt '!I31,"")</f>
        <v/>
      </c>
      <c r="J24" s="1989"/>
      <c r="K24" s="1989"/>
      <c r="L24" s="1989"/>
      <c r="M24" s="1989"/>
      <c r="N24" s="1989"/>
      <c r="O24" s="1989"/>
      <c r="P24" s="1989"/>
      <c r="Q24" s="1989"/>
      <c r="R24" s="1989"/>
      <c r="S24" s="1989"/>
      <c r="T24" s="1989"/>
      <c r="U24" s="1989"/>
      <c r="V24" s="1989"/>
      <c r="W24" s="1989"/>
      <c r="X24" s="1989"/>
      <c r="Y24" s="1989"/>
      <c r="Z24" s="1989"/>
      <c r="AA24" s="1989"/>
      <c r="AB24" s="1989"/>
      <c r="AC24" s="1989"/>
      <c r="AD24" s="1989"/>
      <c r="AE24" s="1989"/>
      <c r="AF24" s="1989"/>
      <c r="AG24" s="1989"/>
      <c r="AH24" s="1989"/>
      <c r="AI24" s="1989"/>
      <c r="AJ24" s="1989"/>
      <c r="AK24" s="1989"/>
      <c r="AL24" s="1990"/>
      <c r="AM24" s="2016"/>
      <c r="AN24" s="2017"/>
      <c r="AO24" s="2017"/>
      <c r="AP24" s="2017"/>
      <c r="AQ24" s="2018"/>
      <c r="AR24" s="2023"/>
      <c r="AS24" s="2023"/>
      <c r="AT24" s="2023"/>
      <c r="AU24" s="2023"/>
      <c r="AV24" s="2023"/>
      <c r="AW24" s="2023"/>
      <c r="AX24" s="2023"/>
      <c r="AY24" s="2023"/>
      <c r="AZ24" s="2023"/>
      <c r="BA24" s="2023"/>
      <c r="BB24" s="2023"/>
      <c r="BC24" s="2023"/>
      <c r="BD24" s="2023"/>
      <c r="BE24" s="2024"/>
    </row>
    <row r="25" spans="1:59" ht="29.95" customHeight="1" thickBot="1" x14ac:dyDescent="0.3">
      <c r="A25" s="1991" t="str">
        <f>Sprachen!L91</f>
        <v>Datum</v>
      </c>
      <c r="B25" s="1992"/>
      <c r="C25" s="1993"/>
      <c r="D25" s="1993"/>
      <c r="E25" s="1993"/>
      <c r="F25" s="1993"/>
      <c r="G25" s="1993"/>
      <c r="H25" s="1994"/>
      <c r="I25" s="1995" t="str">
        <f>IF('Selbstb. Produkt '!I32&lt;&gt;"",'Selbstb. Produkt '!I32,"")</f>
        <v/>
      </c>
      <c r="J25" s="1996"/>
      <c r="K25" s="1996"/>
      <c r="L25" s="1996"/>
      <c r="M25" s="1996"/>
      <c r="N25" s="1996"/>
      <c r="O25" s="1996"/>
      <c r="P25" s="1996"/>
      <c r="Q25" s="1996"/>
      <c r="R25" s="1996"/>
      <c r="S25" s="1996"/>
      <c r="T25" s="1996"/>
      <c r="U25" s="1996"/>
      <c r="V25" s="1996"/>
      <c r="W25" s="1996"/>
      <c r="X25" s="1996"/>
      <c r="Y25" s="1996"/>
      <c r="Z25" s="1996"/>
      <c r="AA25" s="1996"/>
      <c r="AB25" s="1996"/>
      <c r="AC25" s="1996"/>
      <c r="AD25" s="1996"/>
      <c r="AE25" s="1996"/>
      <c r="AF25" s="1996"/>
      <c r="AG25" s="1996"/>
      <c r="AH25" s="1996"/>
      <c r="AI25" s="1996"/>
      <c r="AJ25" s="1996"/>
      <c r="AK25" s="1996"/>
      <c r="AL25" s="1997"/>
      <c r="AM25" s="1998" t="str">
        <f>Sprachen!L348</f>
        <v>Unterschrift</v>
      </c>
      <c r="AN25" s="1999"/>
      <c r="AO25" s="1999"/>
      <c r="AP25" s="1999"/>
      <c r="AQ25" s="2000"/>
      <c r="AR25" s="2001"/>
      <c r="AS25" s="2001"/>
      <c r="AT25" s="2001"/>
      <c r="AU25" s="2001"/>
      <c r="AV25" s="2001"/>
      <c r="AW25" s="2001"/>
      <c r="AX25" s="2001"/>
      <c r="AY25" s="2001"/>
      <c r="AZ25" s="2001"/>
      <c r="BA25" s="2001"/>
      <c r="BB25" s="2001"/>
      <c r="BC25" s="2001"/>
      <c r="BD25" s="2001"/>
      <c r="BE25" s="2002"/>
    </row>
    <row r="26" spans="1:59" ht="14.4" thickTop="1" x14ac:dyDescent="0.25"/>
  </sheetData>
  <mergeCells count="169">
    <mergeCell ref="I24:AL24"/>
    <mergeCell ref="A25:H25"/>
    <mergeCell ref="I25:AL25"/>
    <mergeCell ref="AM25:AQ25"/>
    <mergeCell ref="AR25:BE25"/>
    <mergeCell ref="A20:BE20"/>
    <mergeCell ref="A21:H21"/>
    <mergeCell ref="I21:AL21"/>
    <mergeCell ref="AM21:AQ24"/>
    <mergeCell ref="AR21:BE24"/>
    <mergeCell ref="A22:H22"/>
    <mergeCell ref="I22:AL22"/>
    <mergeCell ref="A23:H23"/>
    <mergeCell ref="I23:AL23"/>
    <mergeCell ref="A24:H24"/>
    <mergeCell ref="U19:AE19"/>
    <mergeCell ref="AF19:AI19"/>
    <mergeCell ref="AJ19:AM19"/>
    <mergeCell ref="AN19:AS19"/>
    <mergeCell ref="AT19:AY19"/>
    <mergeCell ref="AZ19:BE19"/>
    <mergeCell ref="AF18:AI18"/>
    <mergeCell ref="AJ18:AM18"/>
    <mergeCell ref="AN18:AS18"/>
    <mergeCell ref="AT18:AY18"/>
    <mergeCell ref="AZ18:BE18"/>
    <mergeCell ref="U18:AE18"/>
    <mergeCell ref="A19:C19"/>
    <mergeCell ref="D19:E19"/>
    <mergeCell ref="F19:J19"/>
    <mergeCell ref="K19:L19"/>
    <mergeCell ref="M19:Q19"/>
    <mergeCell ref="A18:C18"/>
    <mergeCell ref="D18:E18"/>
    <mergeCell ref="F18:J18"/>
    <mergeCell ref="K18:L18"/>
    <mergeCell ref="M18:Q18"/>
    <mergeCell ref="U17:AE17"/>
    <mergeCell ref="AF17:AI17"/>
    <mergeCell ref="AJ17:AM17"/>
    <mergeCell ref="AN17:AS17"/>
    <mergeCell ref="AT17:AY17"/>
    <mergeCell ref="AZ17:BE17"/>
    <mergeCell ref="AF16:AI16"/>
    <mergeCell ref="AJ16:AM16"/>
    <mergeCell ref="AN16:AS16"/>
    <mergeCell ref="AT16:AY16"/>
    <mergeCell ref="AZ16:BE16"/>
    <mergeCell ref="U16:AE16"/>
    <mergeCell ref="A17:C17"/>
    <mergeCell ref="D17:E17"/>
    <mergeCell ref="F17:J17"/>
    <mergeCell ref="K17:L17"/>
    <mergeCell ref="M17:Q17"/>
    <mergeCell ref="A16:C16"/>
    <mergeCell ref="D16:E16"/>
    <mergeCell ref="F16:J16"/>
    <mergeCell ref="K16:L16"/>
    <mergeCell ref="M16:Q16"/>
    <mergeCell ref="U15:AE15"/>
    <mergeCell ref="AF15:AI15"/>
    <mergeCell ref="AJ15:AM15"/>
    <mergeCell ref="AN15:AS15"/>
    <mergeCell ref="AT15:AY15"/>
    <mergeCell ref="AZ15:BE15"/>
    <mergeCell ref="AF14:AI14"/>
    <mergeCell ref="AJ14:AM14"/>
    <mergeCell ref="AN14:AS14"/>
    <mergeCell ref="AT14:AY14"/>
    <mergeCell ref="AZ14:BE14"/>
    <mergeCell ref="U14:AE14"/>
    <mergeCell ref="A15:C15"/>
    <mergeCell ref="D15:E15"/>
    <mergeCell ref="F15:J15"/>
    <mergeCell ref="K15:L15"/>
    <mergeCell ref="M15:Q15"/>
    <mergeCell ref="A14:C14"/>
    <mergeCell ref="D14:E14"/>
    <mergeCell ref="F14:J14"/>
    <mergeCell ref="K14:L14"/>
    <mergeCell ref="M14:Q14"/>
    <mergeCell ref="U13:AE13"/>
    <mergeCell ref="AF13:AI13"/>
    <mergeCell ref="AJ13:AM13"/>
    <mergeCell ref="AN13:AS13"/>
    <mergeCell ref="AT13:AY13"/>
    <mergeCell ref="AZ13:BE13"/>
    <mergeCell ref="AF12:AI12"/>
    <mergeCell ref="AJ12:AM12"/>
    <mergeCell ref="AN12:AS12"/>
    <mergeCell ref="AT12:AY12"/>
    <mergeCell ref="AZ12:BE12"/>
    <mergeCell ref="U12:AE12"/>
    <mergeCell ref="A13:C13"/>
    <mergeCell ref="D13:E13"/>
    <mergeCell ref="F13:J13"/>
    <mergeCell ref="K13:L13"/>
    <mergeCell ref="M13:Q13"/>
    <mergeCell ref="A12:C12"/>
    <mergeCell ref="D12:E12"/>
    <mergeCell ref="F12:J12"/>
    <mergeCell ref="K12:L12"/>
    <mergeCell ref="M12:Q12"/>
    <mergeCell ref="U11:AE11"/>
    <mergeCell ref="AF11:AI11"/>
    <mergeCell ref="AJ11:AM11"/>
    <mergeCell ref="AN11:AS11"/>
    <mergeCell ref="AT11:AY11"/>
    <mergeCell ref="AZ11:BE11"/>
    <mergeCell ref="AF10:AI10"/>
    <mergeCell ref="AJ10:AM10"/>
    <mergeCell ref="AN10:AS10"/>
    <mergeCell ref="AT10:AY10"/>
    <mergeCell ref="AZ10:BE10"/>
    <mergeCell ref="U10:AE10"/>
    <mergeCell ref="A11:C11"/>
    <mergeCell ref="D11:E11"/>
    <mergeCell ref="F11:J11"/>
    <mergeCell ref="K11:L11"/>
    <mergeCell ref="M11:Q11"/>
    <mergeCell ref="A10:C10"/>
    <mergeCell ref="D10:E10"/>
    <mergeCell ref="F10:J10"/>
    <mergeCell ref="K10:L10"/>
    <mergeCell ref="M10:Q10"/>
    <mergeCell ref="U8:AE9"/>
    <mergeCell ref="AF8:AI9"/>
    <mergeCell ref="AJ8:AM9"/>
    <mergeCell ref="AN8:AS9"/>
    <mergeCell ref="AT8:AY9"/>
    <mergeCell ref="AZ8:BE9"/>
    <mergeCell ref="A8:C9"/>
    <mergeCell ref="D8:E9"/>
    <mergeCell ref="F8:J9"/>
    <mergeCell ref="K8:L9"/>
    <mergeCell ref="M8:Q9"/>
    <mergeCell ref="R8:T8"/>
    <mergeCell ref="A5:G5"/>
    <mergeCell ref="H5:N5"/>
    <mergeCell ref="O5:U5"/>
    <mergeCell ref="V5:AB5"/>
    <mergeCell ref="AC5:AI7"/>
    <mergeCell ref="AJ5:AR5"/>
    <mergeCell ref="AS5:AY5"/>
    <mergeCell ref="AZ5:BE5"/>
    <mergeCell ref="AZ6:BE6"/>
    <mergeCell ref="A7:G7"/>
    <mergeCell ref="H7:N7"/>
    <mergeCell ref="O7:U7"/>
    <mergeCell ref="V7:AB7"/>
    <mergeCell ref="AS7:AY7"/>
    <mergeCell ref="AZ7:BE7"/>
    <mergeCell ref="A6:G6"/>
    <mergeCell ref="H6:N6"/>
    <mergeCell ref="O6:U6"/>
    <mergeCell ref="V6:AB6"/>
    <mergeCell ref="AS6:AY6"/>
    <mergeCell ref="AJ6:AR7"/>
    <mergeCell ref="A1:XFD1"/>
    <mergeCell ref="A2:M3"/>
    <mergeCell ref="AT2:AV2"/>
    <mergeCell ref="AW2:AY2"/>
    <mergeCell ref="AZ2:BB2"/>
    <mergeCell ref="BC2:BE2"/>
    <mergeCell ref="N3:AK3"/>
    <mergeCell ref="AL3:BE3"/>
    <mergeCell ref="A4:AB4"/>
    <mergeCell ref="AC4:BE4"/>
    <mergeCell ref="N2:AS2"/>
  </mergeCells>
  <conditionalFormatting sqref="D10:BE19">
    <cfRule type="expression" dxfId="21" priority="1">
      <formula>D10&lt;&gt;""</formula>
    </cfRule>
    <cfRule type="expression" dxfId="20" priority="3">
      <formula>D10=""</formula>
    </cfRule>
  </conditionalFormatting>
  <conditionalFormatting sqref="F10:BE19">
    <cfRule type="expression" dxfId="19" priority="2">
      <formula>$D10&lt;&gt;""</formula>
    </cfRule>
  </conditionalFormatting>
  <conditionalFormatting sqref="H5:N7">
    <cfRule type="expression" dxfId="18" priority="10">
      <formula>$H5&lt;&gt;""</formula>
    </cfRule>
    <cfRule type="expression" dxfId="17" priority="11">
      <formula>$H5=""</formula>
    </cfRule>
  </conditionalFormatting>
  <conditionalFormatting sqref="I21:I25">
    <cfRule type="expression" dxfId="16" priority="18">
      <formula>$I21&lt;&gt;""</formula>
    </cfRule>
    <cfRule type="expression" dxfId="15" priority="19">
      <formula>$I21=""</formula>
    </cfRule>
  </conditionalFormatting>
  <conditionalFormatting sqref="R10:T19">
    <cfRule type="expression" dxfId="14" priority="22">
      <formula>$BG10&gt;0</formula>
    </cfRule>
  </conditionalFormatting>
  <conditionalFormatting sqref="V5:AB7">
    <cfRule type="expression" dxfId="13" priority="8">
      <formula>$V5&lt;&gt;""</formula>
    </cfRule>
    <cfRule type="expression" dxfId="12" priority="9">
      <formula>$V5=""</formula>
    </cfRule>
  </conditionalFormatting>
  <conditionalFormatting sqref="AJ5:AJ6">
    <cfRule type="expression" dxfId="11" priority="6">
      <formula>$AJ$5&lt;&gt;""</formula>
    </cfRule>
    <cfRule type="expression" dxfId="10" priority="7">
      <formula>$AJ$5=""</formula>
    </cfRule>
  </conditionalFormatting>
  <conditionalFormatting sqref="AL3:BE3">
    <cfRule type="expression" dxfId="9" priority="12">
      <formula>$AL$3&lt;&gt;""</formula>
    </cfRule>
    <cfRule type="expression" dxfId="8" priority="13">
      <formula>$AL$3=""</formula>
    </cfRule>
  </conditionalFormatting>
  <conditionalFormatting sqref="AR21:AR25">
    <cfRule type="expression" dxfId="7" priority="20">
      <formula>$AR21&lt;&gt;""</formula>
    </cfRule>
    <cfRule type="expression" dxfId="6" priority="21">
      <formula>$AR21=""</formula>
    </cfRule>
  </conditionalFormatting>
  <conditionalFormatting sqref="AW2:AY2">
    <cfRule type="expression" dxfId="5" priority="16">
      <formula>$AW2&lt;&gt;""</formula>
    </cfRule>
    <cfRule type="expression" dxfId="4" priority="17">
      <formula>$AW2=""</formula>
    </cfRule>
  </conditionalFormatting>
  <conditionalFormatting sqref="AZ5:BE7">
    <cfRule type="expression" dxfId="3" priority="4">
      <formula>$AZ5&lt;&gt;""</formula>
    </cfRule>
    <cfRule type="expression" dxfId="2" priority="5">
      <formula>$AZ5=""</formula>
    </cfRule>
  </conditionalFormatting>
  <conditionalFormatting sqref="BC2:BE2">
    <cfRule type="expression" dxfId="1" priority="14">
      <formula>$BC2&lt;&gt;""</formula>
    </cfRule>
    <cfRule type="expression" dxfId="0" priority="15">
      <formula>$BC2=""</formula>
    </cfRule>
  </conditionalFormatting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/>
  </sheetPr>
  <dimension ref="A1:BO275"/>
  <sheetViews>
    <sheetView zoomScaleNormal="100" zoomScaleSheetLayoutView="100" workbookViewId="0">
      <selection activeCell="A3" sqref="A3:AP3"/>
    </sheetView>
  </sheetViews>
  <sheetFormatPr baseColWidth="10" defaultColWidth="11" defaultRowHeight="13.85" x14ac:dyDescent="0.25"/>
  <cols>
    <col min="1" max="7" width="2.6328125" customWidth="1"/>
    <col min="8" max="8" width="2" customWidth="1"/>
    <col min="9" max="11" width="2.08984375" customWidth="1"/>
    <col min="12" max="20" width="3.6328125" customWidth="1"/>
    <col min="21" max="27" width="2.6328125" customWidth="1"/>
    <col min="28" max="34" width="2.08984375" customWidth="1"/>
    <col min="35" max="42" width="3.6328125" customWidth="1"/>
    <col min="43" max="43" width="11" hidden="1" customWidth="1"/>
    <col min="44" max="44" width="13.453125" style="9" hidden="1" customWidth="1"/>
    <col min="45" max="45" width="11" hidden="1" customWidth="1"/>
    <col min="46" max="46" width="29.453125" hidden="1" customWidth="1"/>
    <col min="47" max="52" width="11" hidden="1" customWidth="1"/>
    <col min="53" max="53" width="13.453125" hidden="1" customWidth="1"/>
  </cols>
  <sheetData>
    <row r="1" spans="1:57" ht="29.95" customHeight="1" x14ac:dyDescent="0.25">
      <c r="A1" s="435" t="str">
        <f>Sprachen!L388</f>
        <v xml:space="preserve">Abstimmung zum PPF-Verfahren </v>
      </c>
      <c r="B1" s="435"/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5"/>
      <c r="N1" s="437" t="str">
        <f>Sprachen!L304</f>
        <v>Sachnummer</v>
      </c>
      <c r="O1" s="437"/>
      <c r="P1" s="437"/>
      <c r="Q1" s="437"/>
      <c r="R1" s="437"/>
      <c r="S1" s="437"/>
      <c r="T1" s="437"/>
      <c r="U1" s="438" t="str">
        <f>IF('Deckblatt '!H20&lt;&gt;"",'Deckblatt '!H20,"")</f>
        <v/>
      </c>
      <c r="V1" s="438"/>
      <c r="W1" s="438"/>
      <c r="X1" s="438"/>
      <c r="Y1" s="438"/>
      <c r="Z1" s="438"/>
      <c r="AA1" s="438"/>
      <c r="AB1" s="439" t="str">
        <f>Sprachen!L361</f>
        <v>Version/ Datum</v>
      </c>
      <c r="AC1" s="439"/>
      <c r="AD1" s="439"/>
      <c r="AE1" s="439"/>
      <c r="AF1" s="439"/>
      <c r="AG1" s="439"/>
      <c r="AH1" s="439"/>
      <c r="AI1" s="439"/>
      <c r="AJ1" s="439"/>
      <c r="AK1" s="439"/>
      <c r="AL1" s="440" t="str">
        <f>IF('Deckblatt '!H23&lt;&gt;"",'Deckblatt '!H23,"")</f>
        <v/>
      </c>
      <c r="AM1" s="440"/>
      <c r="AN1" s="440"/>
      <c r="AO1" s="440"/>
      <c r="AP1" s="440"/>
      <c r="AS1" s="113"/>
      <c r="AT1" s="113" t="s">
        <v>900</v>
      </c>
      <c r="AU1" s="113" t="str">
        <f>IF(S135=Sprachen!L4,"X","N")</f>
        <v>N</v>
      </c>
      <c r="BA1" s="142" t="s">
        <v>899</v>
      </c>
      <c r="BB1" s="87"/>
      <c r="BC1" s="87"/>
      <c r="BD1" s="87"/>
      <c r="BE1" s="87"/>
    </row>
    <row r="2" spans="1:57" ht="29.95" customHeight="1" thickBot="1" x14ac:dyDescent="0.3">
      <c r="A2" s="436"/>
      <c r="B2" s="436"/>
      <c r="C2" s="436"/>
      <c r="D2" s="436"/>
      <c r="E2" s="436"/>
      <c r="F2" s="436"/>
      <c r="G2" s="436"/>
      <c r="H2" s="436"/>
      <c r="I2" s="436"/>
      <c r="J2" s="436"/>
      <c r="K2" s="436"/>
      <c r="L2" s="436"/>
      <c r="M2" s="436"/>
      <c r="N2" s="155" t="str">
        <f>Sprachen!L255</f>
        <v>Organisation</v>
      </c>
      <c r="O2" s="155"/>
      <c r="P2" s="155"/>
      <c r="Q2" s="155"/>
      <c r="R2" s="155"/>
      <c r="S2" s="155"/>
      <c r="T2" s="155"/>
      <c r="U2" s="156" t="str">
        <f>IF('Deckblatt '!U2&lt;&gt;"",'Deckblatt '!U2,"")</f>
        <v/>
      </c>
      <c r="V2" s="156"/>
      <c r="W2" s="156"/>
      <c r="X2" s="156"/>
      <c r="Y2" s="156"/>
      <c r="Z2" s="156"/>
      <c r="AA2" s="156"/>
      <c r="AB2" s="156"/>
      <c r="AC2" s="156"/>
      <c r="AD2" s="156"/>
      <c r="AE2" s="156"/>
      <c r="AF2" s="156"/>
      <c r="AG2" s="156"/>
      <c r="AH2" s="156"/>
      <c r="AI2" s="156"/>
      <c r="AJ2" s="156"/>
      <c r="AK2" s="156"/>
      <c r="AL2" s="156"/>
      <c r="AM2" s="156"/>
      <c r="AN2" s="156"/>
      <c r="AO2" s="156"/>
      <c r="AP2" s="156"/>
      <c r="AS2" s="113">
        <f>MATCH(BA2,Sprachen!A2:J2,0)</f>
        <v>1</v>
      </c>
      <c r="AT2" s="113" t="s">
        <v>901</v>
      </c>
      <c r="AU2" s="113" t="str">
        <f>IF(S198=Sprachen!L4,"X","N")</f>
        <v>N</v>
      </c>
      <c r="BA2" s="142" t="str">
        <f>'Deckblatt '!AP2</f>
        <v>Deutsch</v>
      </c>
      <c r="BB2" s="87"/>
      <c r="BC2" s="87"/>
      <c r="BD2" s="87"/>
      <c r="BE2" s="87"/>
    </row>
    <row r="3" spans="1:57" s="11" customFormat="1" ht="20.3" customHeight="1" thickTop="1" thickBot="1" x14ac:dyDescent="0.3">
      <c r="A3" s="458" t="str">
        <f>Sprachen!L184</f>
        <v>Kontaktinformationen</v>
      </c>
      <c r="B3" s="459"/>
      <c r="C3" s="459"/>
      <c r="D3" s="459"/>
      <c r="E3" s="459"/>
      <c r="F3" s="459"/>
      <c r="G3" s="459"/>
      <c r="H3" s="459"/>
      <c r="I3" s="459"/>
      <c r="J3" s="459"/>
      <c r="K3" s="459"/>
      <c r="L3" s="459"/>
      <c r="M3" s="459"/>
      <c r="N3" s="459"/>
      <c r="O3" s="459"/>
      <c r="P3" s="459"/>
      <c r="Q3" s="459"/>
      <c r="R3" s="459"/>
      <c r="S3" s="459"/>
      <c r="T3" s="459"/>
      <c r="U3" s="459"/>
      <c r="V3" s="459"/>
      <c r="W3" s="459"/>
      <c r="X3" s="459"/>
      <c r="Y3" s="459"/>
      <c r="Z3" s="459"/>
      <c r="AA3" s="459"/>
      <c r="AB3" s="459"/>
      <c r="AC3" s="459"/>
      <c r="AD3" s="459"/>
      <c r="AE3" s="459"/>
      <c r="AF3" s="459"/>
      <c r="AG3" s="459"/>
      <c r="AH3" s="459"/>
      <c r="AI3" s="459"/>
      <c r="AJ3" s="459"/>
      <c r="AK3" s="459"/>
      <c r="AL3" s="459"/>
      <c r="AM3" s="459"/>
      <c r="AN3" s="459"/>
      <c r="AO3" s="459"/>
      <c r="AP3" s="460"/>
      <c r="AR3" s="114"/>
      <c r="BA3" s="88"/>
      <c r="BB3" s="88"/>
      <c r="BC3" s="88"/>
      <c r="BD3" s="88"/>
      <c r="BE3" s="88"/>
    </row>
    <row r="4" spans="1:57" s="11" customFormat="1" ht="20.3" customHeight="1" thickTop="1" thickBot="1" x14ac:dyDescent="0.3">
      <c r="A4" s="461" t="str">
        <f>Sprachen!L46</f>
        <v>Angaben zur Organisation</v>
      </c>
      <c r="B4" s="462"/>
      <c r="C4" s="462"/>
      <c r="D4" s="462"/>
      <c r="E4" s="462"/>
      <c r="F4" s="462"/>
      <c r="G4" s="462"/>
      <c r="H4" s="462"/>
      <c r="I4" s="462"/>
      <c r="J4" s="462"/>
      <c r="K4" s="462"/>
      <c r="L4" s="462"/>
      <c r="M4" s="462"/>
      <c r="N4" s="462"/>
      <c r="O4" s="462"/>
      <c r="P4" s="462"/>
      <c r="Q4" s="462"/>
      <c r="R4" s="462"/>
      <c r="S4" s="462"/>
      <c r="T4" s="462"/>
      <c r="U4" s="462" t="str">
        <f>Sprachen!L45</f>
        <v>Angaben zum Kunden</v>
      </c>
      <c r="V4" s="462"/>
      <c r="W4" s="462"/>
      <c r="X4" s="462"/>
      <c r="Y4" s="462"/>
      <c r="Z4" s="462"/>
      <c r="AA4" s="462"/>
      <c r="AB4" s="462"/>
      <c r="AC4" s="462"/>
      <c r="AD4" s="462"/>
      <c r="AE4" s="462"/>
      <c r="AF4" s="462"/>
      <c r="AG4" s="462"/>
      <c r="AH4" s="462"/>
      <c r="AI4" s="462"/>
      <c r="AJ4" s="462"/>
      <c r="AK4" s="462"/>
      <c r="AL4" s="462"/>
      <c r="AM4" s="462"/>
      <c r="AN4" s="462"/>
      <c r="AO4" s="462"/>
      <c r="AP4" s="463"/>
      <c r="AR4" s="114"/>
      <c r="BA4" s="88"/>
      <c r="BB4" s="88"/>
      <c r="BC4" s="88"/>
      <c r="BD4" s="88"/>
      <c r="BE4" s="88"/>
    </row>
    <row r="5" spans="1:57" s="11" customFormat="1" ht="20.3" customHeight="1" thickTop="1" x14ac:dyDescent="0.25">
      <c r="A5" s="464" t="str">
        <f>Sprachen!L235</f>
        <v>Name der Organisation</v>
      </c>
      <c r="B5" s="465"/>
      <c r="C5" s="465"/>
      <c r="D5" s="465"/>
      <c r="E5" s="465"/>
      <c r="F5" s="465"/>
      <c r="G5" s="465"/>
      <c r="H5" s="466" t="str">
        <f>IF('Deckblatt '!A4&lt;&gt;"",'Deckblatt '!A4,"")</f>
        <v/>
      </c>
      <c r="I5" s="466"/>
      <c r="J5" s="466"/>
      <c r="K5" s="466"/>
      <c r="L5" s="466"/>
      <c r="M5" s="466"/>
      <c r="N5" s="466"/>
      <c r="O5" s="466"/>
      <c r="P5" s="466"/>
      <c r="Q5" s="466"/>
      <c r="R5" s="466"/>
      <c r="S5" s="466"/>
      <c r="T5" s="467"/>
      <c r="U5" s="468" t="str">
        <f>Sprachen!L236</f>
        <v>Name des Kunden</v>
      </c>
      <c r="V5" s="465"/>
      <c r="W5" s="465"/>
      <c r="X5" s="465"/>
      <c r="Y5" s="465"/>
      <c r="Z5" s="465"/>
      <c r="AA5" s="465"/>
      <c r="AB5" s="466" t="str">
        <f>IF('Deckblatt '!A10&lt;&gt;"",'Deckblatt '!A10,"")</f>
        <v/>
      </c>
      <c r="AC5" s="466"/>
      <c r="AD5" s="466"/>
      <c r="AE5" s="466"/>
      <c r="AF5" s="466"/>
      <c r="AG5" s="466"/>
      <c r="AH5" s="466"/>
      <c r="AI5" s="466"/>
      <c r="AJ5" s="466"/>
      <c r="AK5" s="466"/>
      <c r="AL5" s="466"/>
      <c r="AM5" s="466"/>
      <c r="AN5" s="466"/>
      <c r="AO5" s="466"/>
      <c r="AP5" s="469"/>
      <c r="AR5" s="114"/>
      <c r="BA5" s="88"/>
      <c r="BB5" s="88"/>
      <c r="BC5" s="88"/>
      <c r="BD5" s="88"/>
      <c r="BE5" s="88"/>
    </row>
    <row r="6" spans="1:57" s="11" customFormat="1" ht="20.3" customHeight="1" x14ac:dyDescent="0.25">
      <c r="A6" s="441" t="str">
        <f>Sprachen!L276</f>
        <v>Produktionsstandort</v>
      </c>
      <c r="B6" s="442"/>
      <c r="C6" s="442"/>
      <c r="D6" s="442"/>
      <c r="E6" s="442"/>
      <c r="F6" s="442"/>
      <c r="G6" s="442"/>
      <c r="H6" s="443" t="str">
        <f>IF('Deckblatt '!H19&lt;&gt;"",'Deckblatt '!H19,"")</f>
        <v/>
      </c>
      <c r="I6" s="443"/>
      <c r="J6" s="443"/>
      <c r="K6" s="443"/>
      <c r="L6" s="443"/>
      <c r="M6" s="443"/>
      <c r="N6" s="443"/>
      <c r="O6" s="443"/>
      <c r="P6" s="443"/>
      <c r="Q6" s="443"/>
      <c r="R6" s="443"/>
      <c r="S6" s="443"/>
      <c r="T6" s="444"/>
      <c r="U6" s="445" t="str">
        <f>Sprachen!L121</f>
        <v>Empfängerstandort</v>
      </c>
      <c r="V6" s="442"/>
      <c r="W6" s="442"/>
      <c r="X6" s="442"/>
      <c r="Y6" s="442"/>
      <c r="Z6" s="442"/>
      <c r="AA6" s="442"/>
      <c r="AB6" s="452"/>
      <c r="AC6" s="452"/>
      <c r="AD6" s="452"/>
      <c r="AE6" s="452"/>
      <c r="AF6" s="452"/>
      <c r="AG6" s="452"/>
      <c r="AH6" s="452"/>
      <c r="AI6" s="452"/>
      <c r="AJ6" s="452"/>
      <c r="AK6" s="452"/>
      <c r="AL6" s="452"/>
      <c r="AM6" s="452"/>
      <c r="AN6" s="452"/>
      <c r="AO6" s="452"/>
      <c r="AP6" s="453"/>
      <c r="AR6" s="114"/>
      <c r="BA6" s="88"/>
      <c r="BB6" s="88"/>
      <c r="BC6" s="88"/>
      <c r="BD6" s="88"/>
      <c r="BE6" s="88"/>
    </row>
    <row r="7" spans="1:57" s="12" customFormat="1" ht="39.9" customHeight="1" x14ac:dyDescent="0.25">
      <c r="A7" s="447" t="str">
        <f>Sprachen!L10</f>
        <v>Adresse</v>
      </c>
      <c r="B7" s="448"/>
      <c r="C7" s="448"/>
      <c r="D7" s="448"/>
      <c r="E7" s="448"/>
      <c r="F7" s="448"/>
      <c r="G7" s="448"/>
      <c r="H7" s="454" t="str">
        <f>IF('Deckblatt '!A5&lt;&gt;"",'Deckblatt '!A5,"")</f>
        <v/>
      </c>
      <c r="I7" s="455"/>
      <c r="J7" s="455"/>
      <c r="K7" s="455"/>
      <c r="L7" s="455"/>
      <c r="M7" s="455"/>
      <c r="N7" s="455"/>
      <c r="O7" s="455"/>
      <c r="P7" s="455"/>
      <c r="Q7" s="455"/>
      <c r="R7" s="455"/>
      <c r="S7" s="455"/>
      <c r="T7" s="456"/>
      <c r="U7" s="447" t="str">
        <f>Sprachen!L10</f>
        <v>Adresse</v>
      </c>
      <c r="V7" s="448"/>
      <c r="W7" s="448"/>
      <c r="X7" s="448"/>
      <c r="Y7" s="448"/>
      <c r="Z7" s="448"/>
      <c r="AA7" s="448"/>
      <c r="AB7" s="454" t="str">
        <f>IF('Deckblatt '!A11&lt;&gt;"",'Deckblatt '!A11,"")</f>
        <v/>
      </c>
      <c r="AC7" s="454"/>
      <c r="AD7" s="454"/>
      <c r="AE7" s="454"/>
      <c r="AF7" s="454"/>
      <c r="AG7" s="454"/>
      <c r="AH7" s="454"/>
      <c r="AI7" s="454"/>
      <c r="AJ7" s="454"/>
      <c r="AK7" s="454"/>
      <c r="AL7" s="454"/>
      <c r="AM7" s="454"/>
      <c r="AN7" s="454"/>
      <c r="AO7" s="454"/>
      <c r="AP7" s="457"/>
      <c r="AR7" s="115"/>
      <c r="BA7" s="96"/>
      <c r="BB7" s="96"/>
      <c r="BC7" s="96"/>
      <c r="BD7" s="96"/>
      <c r="BE7" s="96"/>
    </row>
    <row r="8" spans="1:57" s="11" customFormat="1" ht="20.3" customHeight="1" x14ac:dyDescent="0.25">
      <c r="A8" s="441" t="str">
        <f>Sprachen!L199</f>
        <v>Lieferstandort</v>
      </c>
      <c r="B8" s="442"/>
      <c r="C8" s="442"/>
      <c r="D8" s="442"/>
      <c r="E8" s="442"/>
      <c r="F8" s="442"/>
      <c r="G8" s="442"/>
      <c r="H8" s="443" t="str">
        <f>IF('Deckblatt '!H18&lt;&gt;"",'Deckblatt '!H18,"")</f>
        <v/>
      </c>
      <c r="I8" s="443"/>
      <c r="J8" s="443"/>
      <c r="K8" s="443"/>
      <c r="L8" s="443"/>
      <c r="M8" s="443"/>
      <c r="N8" s="443"/>
      <c r="O8" s="443"/>
      <c r="P8" s="443"/>
      <c r="Q8" s="443"/>
      <c r="R8" s="443"/>
      <c r="S8" s="443"/>
      <c r="T8" s="444"/>
      <c r="U8" s="445" t="str">
        <f>Sprachen!L14</f>
        <v>Abladestelle</v>
      </c>
      <c r="V8" s="442"/>
      <c r="W8" s="442"/>
      <c r="X8" s="442"/>
      <c r="Y8" s="442"/>
      <c r="Z8" s="442"/>
      <c r="AA8" s="442"/>
      <c r="AB8" s="443" t="str">
        <f>IF('Deckblatt '!AI19&lt;&gt;"",'Deckblatt '!AI19,"")</f>
        <v/>
      </c>
      <c r="AC8" s="443"/>
      <c r="AD8" s="443"/>
      <c r="AE8" s="443"/>
      <c r="AF8" s="443"/>
      <c r="AG8" s="443"/>
      <c r="AH8" s="443"/>
      <c r="AI8" s="443"/>
      <c r="AJ8" s="443"/>
      <c r="AK8" s="443"/>
      <c r="AL8" s="443"/>
      <c r="AM8" s="443"/>
      <c r="AN8" s="443"/>
      <c r="AO8" s="443"/>
      <c r="AP8" s="446"/>
      <c r="AR8" s="114"/>
      <c r="BA8" s="88"/>
      <c r="BB8" s="88"/>
      <c r="BC8" s="88"/>
      <c r="BD8" s="88"/>
      <c r="BE8" s="88"/>
    </row>
    <row r="9" spans="1:57" s="11" customFormat="1" ht="39.9" customHeight="1" x14ac:dyDescent="0.25">
      <c r="A9" s="447" t="str">
        <f>Sprachen!L10</f>
        <v>Adresse</v>
      </c>
      <c r="B9" s="448"/>
      <c r="C9" s="448"/>
      <c r="D9" s="448"/>
      <c r="E9" s="448"/>
      <c r="F9" s="448"/>
      <c r="G9" s="448"/>
      <c r="H9" s="449"/>
      <c r="I9" s="449"/>
      <c r="J9" s="449"/>
      <c r="K9" s="449"/>
      <c r="L9" s="449"/>
      <c r="M9" s="449"/>
      <c r="N9" s="449"/>
      <c r="O9" s="449"/>
      <c r="P9" s="449"/>
      <c r="Q9" s="449"/>
      <c r="R9" s="449"/>
      <c r="S9" s="449"/>
      <c r="T9" s="450"/>
      <c r="U9" s="447" t="str">
        <f>Sprachen!L10</f>
        <v>Adresse</v>
      </c>
      <c r="V9" s="448"/>
      <c r="W9" s="448"/>
      <c r="X9" s="448"/>
      <c r="Y9" s="448"/>
      <c r="Z9" s="448"/>
      <c r="AA9" s="448"/>
      <c r="AB9" s="449"/>
      <c r="AC9" s="449"/>
      <c r="AD9" s="449"/>
      <c r="AE9" s="449"/>
      <c r="AF9" s="449"/>
      <c r="AG9" s="449"/>
      <c r="AH9" s="449"/>
      <c r="AI9" s="449"/>
      <c r="AJ9" s="449"/>
      <c r="AK9" s="449"/>
      <c r="AL9" s="449"/>
      <c r="AM9" s="449"/>
      <c r="AN9" s="449"/>
      <c r="AO9" s="449"/>
      <c r="AP9" s="451"/>
      <c r="AR9" s="114"/>
      <c r="BA9" s="88"/>
      <c r="BB9" s="88"/>
      <c r="BC9" s="88"/>
      <c r="BD9" s="88"/>
      <c r="BE9" s="88"/>
    </row>
    <row r="10" spans="1:57" s="11" customFormat="1" ht="39.9" customHeight="1" x14ac:dyDescent="0.25">
      <c r="A10" s="488" t="str">
        <f>Sprachen!L196</f>
        <v>Lieferantennummer/ 
DUNS-Code</v>
      </c>
      <c r="B10" s="442"/>
      <c r="C10" s="442"/>
      <c r="D10" s="442"/>
      <c r="E10" s="442"/>
      <c r="F10" s="442"/>
      <c r="G10" s="442"/>
      <c r="H10" s="455" t="str">
        <f>IF('Deckblatt '!V23&lt;&gt;"",'Deckblatt '!V23,"")</f>
        <v/>
      </c>
      <c r="I10" s="455"/>
      <c r="J10" s="455"/>
      <c r="K10" s="455"/>
      <c r="L10" s="455"/>
      <c r="M10" s="455"/>
      <c r="N10" s="455"/>
      <c r="O10" s="455"/>
      <c r="P10" s="455"/>
      <c r="Q10" s="455"/>
      <c r="R10" s="455"/>
      <c r="S10" s="455"/>
      <c r="T10" s="456"/>
      <c r="U10" s="447" t="str">
        <f>Sprachen!L87</f>
        <v>Bestellnr. PPF-Muster</v>
      </c>
      <c r="V10" s="448"/>
      <c r="W10" s="448"/>
      <c r="X10" s="448"/>
      <c r="Y10" s="448"/>
      <c r="Z10" s="448"/>
      <c r="AA10" s="448"/>
      <c r="AB10" s="455" t="str">
        <f>IF('Deckblatt '!AI18&lt;&gt;"",'Deckblatt '!AI18,"")</f>
        <v/>
      </c>
      <c r="AC10" s="455"/>
      <c r="AD10" s="455"/>
      <c r="AE10" s="455"/>
      <c r="AF10" s="455"/>
      <c r="AG10" s="455"/>
      <c r="AH10" s="455"/>
      <c r="AI10" s="455"/>
      <c r="AJ10" s="455"/>
      <c r="AK10" s="455"/>
      <c r="AL10" s="455"/>
      <c r="AM10" s="455"/>
      <c r="AN10" s="455"/>
      <c r="AO10" s="455"/>
      <c r="AP10" s="489"/>
      <c r="AR10" s="114"/>
      <c r="BA10" s="88"/>
      <c r="BB10" s="88"/>
      <c r="BC10" s="88"/>
      <c r="BD10" s="88"/>
      <c r="BE10" s="88"/>
    </row>
    <row r="11" spans="1:57" s="11" customFormat="1" ht="20.3" customHeight="1" x14ac:dyDescent="0.25">
      <c r="A11" s="488" t="str">
        <f>Sprachen!L75</f>
        <v>Berichtsnummer</v>
      </c>
      <c r="B11" s="442"/>
      <c r="C11" s="442"/>
      <c r="D11" s="442"/>
      <c r="E11" s="442"/>
      <c r="F11" s="442"/>
      <c r="G11" s="442"/>
      <c r="H11" s="443" t="str">
        <f>IF('Deckblatt '!H16&lt;&gt;"",'Deckblatt '!H16,"")</f>
        <v/>
      </c>
      <c r="I11" s="443"/>
      <c r="J11" s="443"/>
      <c r="K11" s="443"/>
      <c r="L11" s="443"/>
      <c r="M11" s="443"/>
      <c r="N11" s="443"/>
      <c r="O11" s="443"/>
      <c r="P11" s="443"/>
      <c r="Q11" s="443"/>
      <c r="R11" s="443"/>
      <c r="S11" s="443"/>
      <c r="T11" s="444"/>
      <c r="U11" s="445" t="str">
        <f>Sprachen!L75</f>
        <v>Berichtsnummer</v>
      </c>
      <c r="V11" s="442"/>
      <c r="W11" s="442"/>
      <c r="X11" s="442"/>
      <c r="Y11" s="442"/>
      <c r="Z11" s="442"/>
      <c r="AA11" s="442"/>
      <c r="AB11" s="443" t="str">
        <f>IF('Deckblatt '!S37&lt;&gt;"",'Deckblatt '!S37,"")</f>
        <v/>
      </c>
      <c r="AC11" s="443"/>
      <c r="AD11" s="443"/>
      <c r="AE11" s="443"/>
      <c r="AF11" s="443"/>
      <c r="AG11" s="443"/>
      <c r="AH11" s="443"/>
      <c r="AI11" s="443"/>
      <c r="AJ11" s="443"/>
      <c r="AK11" s="443"/>
      <c r="AL11" s="443"/>
      <c r="AM11" s="443"/>
      <c r="AN11" s="443"/>
      <c r="AO11" s="443"/>
      <c r="AP11" s="446"/>
      <c r="AR11" s="114"/>
      <c r="BA11" s="88"/>
      <c r="BB11" s="88"/>
      <c r="BC11" s="88"/>
      <c r="BD11" s="88"/>
      <c r="BE11" s="88"/>
    </row>
    <row r="12" spans="1:57" s="11" customFormat="1" ht="20.3" customHeight="1" thickBot="1" x14ac:dyDescent="0.3">
      <c r="A12" s="470" t="str">
        <f>Sprachen!L77</f>
        <v>Berichtsversion</v>
      </c>
      <c r="B12" s="471"/>
      <c r="C12" s="471"/>
      <c r="D12" s="471"/>
      <c r="E12" s="471"/>
      <c r="F12" s="471"/>
      <c r="G12" s="471"/>
      <c r="H12" s="472" t="str">
        <f>IF('Deckblatt '!H17&lt;&gt;"",'Deckblatt '!H17,"")</f>
        <v/>
      </c>
      <c r="I12" s="472"/>
      <c r="J12" s="472"/>
      <c r="K12" s="472"/>
      <c r="L12" s="472"/>
      <c r="M12" s="472"/>
      <c r="N12" s="472"/>
      <c r="O12" s="472"/>
      <c r="P12" s="472"/>
      <c r="Q12" s="472"/>
      <c r="R12" s="472"/>
      <c r="S12" s="472"/>
      <c r="T12" s="473"/>
      <c r="U12" s="474" t="str">
        <f>Sprachen!L77</f>
        <v>Berichtsversion</v>
      </c>
      <c r="V12" s="471"/>
      <c r="W12" s="471"/>
      <c r="X12" s="471"/>
      <c r="Y12" s="471"/>
      <c r="Z12" s="471"/>
      <c r="AA12" s="471"/>
      <c r="AB12" s="475"/>
      <c r="AC12" s="475"/>
      <c r="AD12" s="475"/>
      <c r="AE12" s="475"/>
      <c r="AF12" s="475"/>
      <c r="AG12" s="475"/>
      <c r="AH12" s="475"/>
      <c r="AI12" s="475"/>
      <c r="AJ12" s="475"/>
      <c r="AK12" s="475"/>
      <c r="AL12" s="475"/>
      <c r="AM12" s="475"/>
      <c r="AN12" s="475"/>
      <c r="AO12" s="475"/>
      <c r="AP12" s="476"/>
      <c r="AR12" s="114"/>
      <c r="BA12" s="88"/>
      <c r="BB12" s="88"/>
      <c r="BC12" s="88"/>
      <c r="BD12" s="88"/>
      <c r="BE12" s="88"/>
    </row>
    <row r="13" spans="1:57" s="11" customFormat="1" hidden="1" thickTop="1" thickBot="1" x14ac:dyDescent="0.3">
      <c r="A13" s="458" t="str">
        <f>Sprachen!L47</f>
        <v>Ansprechpartner</v>
      </c>
      <c r="B13" s="459"/>
      <c r="C13" s="459"/>
      <c r="D13" s="459"/>
      <c r="E13" s="459"/>
      <c r="F13" s="459"/>
      <c r="G13" s="459"/>
      <c r="H13" s="459"/>
      <c r="I13" s="459"/>
      <c r="J13" s="459"/>
      <c r="K13" s="459"/>
      <c r="L13" s="459"/>
      <c r="M13" s="459"/>
      <c r="N13" s="459"/>
      <c r="O13" s="459"/>
      <c r="P13" s="459"/>
      <c r="Q13" s="459"/>
      <c r="R13" s="459"/>
      <c r="S13" s="459"/>
      <c r="T13" s="459"/>
      <c r="U13" s="459"/>
      <c r="V13" s="459"/>
      <c r="W13" s="459"/>
      <c r="X13" s="459"/>
      <c r="Y13" s="459"/>
      <c r="Z13" s="459"/>
      <c r="AA13" s="459"/>
      <c r="AB13" s="459"/>
      <c r="AC13" s="459"/>
      <c r="AD13" s="459"/>
      <c r="AE13" s="459"/>
      <c r="AF13" s="459"/>
      <c r="AG13" s="459"/>
      <c r="AH13" s="459"/>
      <c r="AI13" s="459"/>
      <c r="AJ13" s="459"/>
      <c r="AK13" s="459"/>
      <c r="AL13" s="459"/>
      <c r="AM13" s="459"/>
      <c r="AN13" s="459"/>
      <c r="AO13" s="459"/>
      <c r="AP13" s="460"/>
      <c r="AR13" s="114"/>
      <c r="BA13" s="88"/>
      <c r="BB13" s="88"/>
      <c r="BC13" s="88"/>
      <c r="BD13" s="88"/>
    </row>
    <row r="14" spans="1:57" s="11" customFormat="1" ht="15" hidden="1" customHeight="1" thickTop="1" x14ac:dyDescent="0.25">
      <c r="A14" s="477"/>
      <c r="B14" s="478"/>
      <c r="C14" s="483" t="str">
        <f>Sprachen!L187</f>
        <v>Kunde</v>
      </c>
      <c r="D14" s="484"/>
      <c r="E14" s="484"/>
      <c r="F14" s="484"/>
      <c r="G14" s="485"/>
      <c r="H14" s="486" t="str">
        <f>Sprachen!L234</f>
        <v>Name</v>
      </c>
      <c r="I14" s="484"/>
      <c r="J14" s="484"/>
      <c r="K14" s="484"/>
      <c r="L14" s="484"/>
      <c r="M14" s="484"/>
      <c r="N14" s="484"/>
      <c r="O14" s="484"/>
      <c r="P14" s="484"/>
      <c r="Q14" s="484"/>
      <c r="R14" s="484"/>
      <c r="S14" s="484"/>
      <c r="T14" s="485"/>
      <c r="U14" s="486" t="str">
        <f>Sprachen!L343</f>
        <v>Telefon</v>
      </c>
      <c r="V14" s="484"/>
      <c r="W14" s="484"/>
      <c r="X14" s="484"/>
      <c r="Y14" s="484"/>
      <c r="Z14" s="484"/>
      <c r="AA14" s="485"/>
      <c r="AB14" s="486" t="str">
        <f>Sprachen!L204</f>
        <v>E-Mail</v>
      </c>
      <c r="AC14" s="484"/>
      <c r="AD14" s="484"/>
      <c r="AE14" s="484"/>
      <c r="AF14" s="484"/>
      <c r="AG14" s="484"/>
      <c r="AH14" s="484"/>
      <c r="AI14" s="484"/>
      <c r="AJ14" s="484"/>
      <c r="AK14" s="484"/>
      <c r="AL14" s="484"/>
      <c r="AM14" s="484"/>
      <c r="AN14" s="484"/>
      <c r="AO14" s="484"/>
      <c r="AP14" s="487"/>
      <c r="AR14" s="114"/>
      <c r="BA14" s="88"/>
      <c r="BB14" s="88"/>
      <c r="BC14" s="88"/>
      <c r="BD14" s="88"/>
    </row>
    <row r="15" spans="1:57" s="11" customFormat="1" ht="35.15" hidden="1" customHeight="1" x14ac:dyDescent="0.25">
      <c r="A15" s="479"/>
      <c r="B15" s="480"/>
      <c r="C15" s="496" t="str">
        <f>Sprachen!L296</f>
        <v>Qualitäts-management</v>
      </c>
      <c r="D15" s="496"/>
      <c r="E15" s="496"/>
      <c r="F15" s="496"/>
      <c r="G15" s="497"/>
      <c r="H15" s="492"/>
      <c r="I15" s="492"/>
      <c r="J15" s="492"/>
      <c r="K15" s="492"/>
      <c r="L15" s="492"/>
      <c r="M15" s="492"/>
      <c r="N15" s="492"/>
      <c r="O15" s="492"/>
      <c r="P15" s="492"/>
      <c r="Q15" s="492"/>
      <c r="R15" s="492"/>
      <c r="S15" s="492"/>
      <c r="T15" s="492"/>
      <c r="U15" s="493"/>
      <c r="V15" s="493"/>
      <c r="W15" s="493"/>
      <c r="X15" s="493"/>
      <c r="Y15" s="493"/>
      <c r="Z15" s="493"/>
      <c r="AA15" s="493"/>
      <c r="AB15" s="494"/>
      <c r="AC15" s="494"/>
      <c r="AD15" s="494"/>
      <c r="AE15" s="494"/>
      <c r="AF15" s="494"/>
      <c r="AG15" s="494"/>
      <c r="AH15" s="494"/>
      <c r="AI15" s="494"/>
      <c r="AJ15" s="494"/>
      <c r="AK15" s="494"/>
      <c r="AL15" s="494"/>
      <c r="AM15" s="494"/>
      <c r="AN15" s="494"/>
      <c r="AO15" s="494"/>
      <c r="AP15" s="495"/>
      <c r="AR15" s="114"/>
      <c r="BA15" s="88"/>
      <c r="BB15" s="88"/>
      <c r="BC15" s="88"/>
      <c r="BD15" s="88"/>
    </row>
    <row r="16" spans="1:57" s="11" customFormat="1" ht="35.15" hidden="1" customHeight="1" x14ac:dyDescent="0.25">
      <c r="A16" s="479"/>
      <c r="B16" s="480"/>
      <c r="C16" s="490" t="str">
        <f>Sprachen!L114</f>
        <v>Einkauf (optional)</v>
      </c>
      <c r="D16" s="490"/>
      <c r="E16" s="490"/>
      <c r="F16" s="490"/>
      <c r="G16" s="491"/>
      <c r="H16" s="492"/>
      <c r="I16" s="492"/>
      <c r="J16" s="492"/>
      <c r="K16" s="492"/>
      <c r="L16" s="492"/>
      <c r="M16" s="492"/>
      <c r="N16" s="492"/>
      <c r="O16" s="492"/>
      <c r="P16" s="492"/>
      <c r="Q16" s="492"/>
      <c r="R16" s="492"/>
      <c r="S16" s="492"/>
      <c r="T16" s="492"/>
      <c r="U16" s="493"/>
      <c r="V16" s="493"/>
      <c r="W16" s="493"/>
      <c r="X16" s="493"/>
      <c r="Y16" s="493"/>
      <c r="Z16" s="493"/>
      <c r="AA16" s="493"/>
      <c r="AB16" s="494"/>
      <c r="AC16" s="494"/>
      <c r="AD16" s="494"/>
      <c r="AE16" s="494"/>
      <c r="AF16" s="494"/>
      <c r="AG16" s="494"/>
      <c r="AH16" s="494"/>
      <c r="AI16" s="494"/>
      <c r="AJ16" s="494"/>
      <c r="AK16" s="494"/>
      <c r="AL16" s="494"/>
      <c r="AM16" s="494"/>
      <c r="AN16" s="494"/>
      <c r="AO16" s="494"/>
      <c r="AP16" s="495"/>
      <c r="AR16" s="114"/>
      <c r="BA16" s="88"/>
      <c r="BB16" s="88"/>
      <c r="BC16" s="88"/>
      <c r="BD16" s="88"/>
    </row>
    <row r="17" spans="1:67" s="11" customFormat="1" ht="35.15" hidden="1" customHeight="1" x14ac:dyDescent="0.25">
      <c r="A17" s="479"/>
      <c r="B17" s="480"/>
      <c r="C17" s="490" t="str">
        <f>Sprachen!L281</f>
        <v>Projektleiter (optional)</v>
      </c>
      <c r="D17" s="490"/>
      <c r="E17" s="490"/>
      <c r="F17" s="490"/>
      <c r="G17" s="491"/>
      <c r="H17" s="492"/>
      <c r="I17" s="492"/>
      <c r="J17" s="492"/>
      <c r="K17" s="492"/>
      <c r="L17" s="492"/>
      <c r="M17" s="492"/>
      <c r="N17" s="492"/>
      <c r="O17" s="492"/>
      <c r="P17" s="492"/>
      <c r="Q17" s="492"/>
      <c r="R17" s="492"/>
      <c r="S17" s="492"/>
      <c r="T17" s="492"/>
      <c r="U17" s="493"/>
      <c r="V17" s="493"/>
      <c r="W17" s="493"/>
      <c r="X17" s="493"/>
      <c r="Y17" s="493"/>
      <c r="Z17" s="493"/>
      <c r="AA17" s="493"/>
      <c r="AB17" s="494"/>
      <c r="AC17" s="494"/>
      <c r="AD17" s="494"/>
      <c r="AE17" s="494"/>
      <c r="AF17" s="494"/>
      <c r="AG17" s="494"/>
      <c r="AH17" s="494"/>
      <c r="AI17" s="494"/>
      <c r="AJ17" s="494"/>
      <c r="AK17" s="494"/>
      <c r="AL17" s="494"/>
      <c r="AM17" s="494"/>
      <c r="AN17" s="494"/>
      <c r="AO17" s="494"/>
      <c r="AP17" s="495"/>
      <c r="AR17" s="114"/>
      <c r="BA17" s="88"/>
      <c r="BB17" s="88"/>
      <c r="BC17" s="88"/>
      <c r="BD17" s="88"/>
    </row>
    <row r="18" spans="1:67" s="11" customFormat="1" ht="35.15" hidden="1" customHeight="1" x14ac:dyDescent="0.25">
      <c r="A18" s="479"/>
      <c r="B18" s="480"/>
      <c r="C18" s="490" t="str">
        <f>Sprachen!L127</f>
        <v>Entwicklung (optional)</v>
      </c>
      <c r="D18" s="490"/>
      <c r="E18" s="490"/>
      <c r="F18" s="490"/>
      <c r="G18" s="491"/>
      <c r="H18" s="492"/>
      <c r="I18" s="492"/>
      <c r="J18" s="492"/>
      <c r="K18" s="492"/>
      <c r="L18" s="492"/>
      <c r="M18" s="492"/>
      <c r="N18" s="492"/>
      <c r="O18" s="492"/>
      <c r="P18" s="492"/>
      <c r="Q18" s="492"/>
      <c r="R18" s="492"/>
      <c r="S18" s="492"/>
      <c r="T18" s="492"/>
      <c r="U18" s="493"/>
      <c r="V18" s="493"/>
      <c r="W18" s="493"/>
      <c r="X18" s="493"/>
      <c r="Y18" s="493"/>
      <c r="Z18" s="493"/>
      <c r="AA18" s="493"/>
      <c r="AB18" s="494"/>
      <c r="AC18" s="494"/>
      <c r="AD18" s="494"/>
      <c r="AE18" s="494"/>
      <c r="AF18" s="494"/>
      <c r="AG18" s="494"/>
      <c r="AH18" s="494"/>
      <c r="AI18" s="494"/>
      <c r="AJ18" s="494"/>
      <c r="AK18" s="494"/>
      <c r="AL18" s="494"/>
      <c r="AM18" s="494"/>
      <c r="AN18" s="494"/>
      <c r="AO18" s="494"/>
      <c r="AP18" s="495"/>
      <c r="AR18" s="114"/>
      <c r="BA18" s="88"/>
      <c r="BB18" s="88"/>
      <c r="BC18" s="88"/>
      <c r="BD18" s="88"/>
    </row>
    <row r="19" spans="1:67" s="11" customFormat="1" ht="35.15" hidden="1" customHeight="1" x14ac:dyDescent="0.25">
      <c r="A19" s="479"/>
      <c r="B19" s="480"/>
      <c r="C19" s="490" t="str">
        <f>Sprachen!L134</f>
        <v>Fertigung (optional)</v>
      </c>
      <c r="D19" s="490"/>
      <c r="E19" s="490"/>
      <c r="F19" s="490"/>
      <c r="G19" s="491"/>
      <c r="H19" s="492"/>
      <c r="I19" s="492"/>
      <c r="J19" s="492"/>
      <c r="K19" s="492"/>
      <c r="L19" s="492"/>
      <c r="M19" s="492"/>
      <c r="N19" s="492"/>
      <c r="O19" s="492"/>
      <c r="P19" s="492"/>
      <c r="Q19" s="492"/>
      <c r="R19" s="492"/>
      <c r="S19" s="492"/>
      <c r="T19" s="492"/>
      <c r="U19" s="493"/>
      <c r="V19" s="493"/>
      <c r="W19" s="493"/>
      <c r="X19" s="493"/>
      <c r="Y19" s="493"/>
      <c r="Z19" s="493"/>
      <c r="AA19" s="493"/>
      <c r="AB19" s="494"/>
      <c r="AC19" s="494"/>
      <c r="AD19" s="494"/>
      <c r="AE19" s="494"/>
      <c r="AF19" s="494"/>
      <c r="AG19" s="494"/>
      <c r="AH19" s="494"/>
      <c r="AI19" s="494"/>
      <c r="AJ19" s="494"/>
      <c r="AK19" s="494"/>
      <c r="AL19" s="494"/>
      <c r="AM19" s="494"/>
      <c r="AN19" s="494"/>
      <c r="AO19" s="494"/>
      <c r="AP19" s="495"/>
      <c r="AR19" s="114"/>
      <c r="BA19" s="88"/>
      <c r="BB19" s="88"/>
      <c r="BC19" s="88"/>
      <c r="BD19" s="88"/>
    </row>
    <row r="20" spans="1:67" s="11" customFormat="1" ht="35.15" hidden="1" customHeight="1" x14ac:dyDescent="0.25">
      <c r="A20" s="479"/>
      <c r="B20" s="480"/>
      <c r="C20" s="490" t="str">
        <f>Sprachen!L212</f>
        <v>Messtechnik (optional)</v>
      </c>
      <c r="D20" s="490"/>
      <c r="E20" s="490"/>
      <c r="F20" s="490"/>
      <c r="G20" s="491"/>
      <c r="H20" s="492"/>
      <c r="I20" s="492"/>
      <c r="J20" s="492"/>
      <c r="K20" s="492"/>
      <c r="L20" s="492"/>
      <c r="M20" s="492"/>
      <c r="N20" s="492"/>
      <c r="O20" s="492"/>
      <c r="P20" s="492"/>
      <c r="Q20" s="492"/>
      <c r="R20" s="492"/>
      <c r="S20" s="492"/>
      <c r="T20" s="492"/>
      <c r="U20" s="493"/>
      <c r="V20" s="493"/>
      <c r="W20" s="493"/>
      <c r="X20" s="493"/>
      <c r="Y20" s="493"/>
      <c r="Z20" s="493"/>
      <c r="AA20" s="493"/>
      <c r="AB20" s="494"/>
      <c r="AC20" s="494"/>
      <c r="AD20" s="494"/>
      <c r="AE20" s="494"/>
      <c r="AF20" s="494"/>
      <c r="AG20" s="494"/>
      <c r="AH20" s="494"/>
      <c r="AI20" s="494"/>
      <c r="AJ20" s="494"/>
      <c r="AK20" s="494"/>
      <c r="AL20" s="494"/>
      <c r="AM20" s="494"/>
      <c r="AN20" s="494"/>
      <c r="AO20" s="494"/>
      <c r="AP20" s="495"/>
      <c r="AR20" s="114"/>
      <c r="BA20" s="88"/>
      <c r="BB20" s="88"/>
      <c r="BC20" s="88"/>
      <c r="BD20" s="88"/>
    </row>
    <row r="21" spans="1:67" s="11" customFormat="1" ht="35.15" hidden="1" customHeight="1" thickBot="1" x14ac:dyDescent="0.3">
      <c r="A21" s="481"/>
      <c r="B21" s="482"/>
      <c r="C21" s="490" t="str">
        <f>Sprachen!L369</f>
        <v>Werkstofftechnik (optional)</v>
      </c>
      <c r="D21" s="490"/>
      <c r="E21" s="490"/>
      <c r="F21" s="490"/>
      <c r="G21" s="491"/>
      <c r="H21" s="492"/>
      <c r="I21" s="492"/>
      <c r="J21" s="492"/>
      <c r="K21" s="492"/>
      <c r="L21" s="492"/>
      <c r="M21" s="492"/>
      <c r="N21" s="492"/>
      <c r="O21" s="492"/>
      <c r="P21" s="492"/>
      <c r="Q21" s="492"/>
      <c r="R21" s="492"/>
      <c r="S21" s="492"/>
      <c r="T21" s="492"/>
      <c r="U21" s="493"/>
      <c r="V21" s="493"/>
      <c r="W21" s="493"/>
      <c r="X21" s="493"/>
      <c r="Y21" s="493"/>
      <c r="Z21" s="493"/>
      <c r="AA21" s="493"/>
      <c r="AB21" s="494"/>
      <c r="AC21" s="494"/>
      <c r="AD21" s="494"/>
      <c r="AE21" s="494"/>
      <c r="AF21" s="494"/>
      <c r="AG21" s="494"/>
      <c r="AH21" s="494"/>
      <c r="AI21" s="494"/>
      <c r="AJ21" s="494"/>
      <c r="AK21" s="494"/>
      <c r="AL21" s="494"/>
      <c r="AM21" s="494"/>
      <c r="AN21" s="494"/>
      <c r="AO21" s="494"/>
      <c r="AP21" s="495"/>
      <c r="AR21" s="114"/>
      <c r="BA21" s="88"/>
      <c r="BB21" s="88"/>
      <c r="BC21" s="88"/>
      <c r="BD21" s="88"/>
    </row>
    <row r="22" spans="1:67" s="11" customFormat="1" ht="13.25" hidden="1" thickTop="1" x14ac:dyDescent="0.25">
      <c r="A22" s="477"/>
      <c r="B22" s="478"/>
      <c r="C22" s="500" t="str">
        <f>Sprachen!L254</f>
        <v>Organisation</v>
      </c>
      <c r="D22" s="501"/>
      <c r="E22" s="501"/>
      <c r="F22" s="501"/>
      <c r="G22" s="502"/>
      <c r="H22" s="503" t="str">
        <f>Sprachen!L234</f>
        <v>Name</v>
      </c>
      <c r="I22" s="501"/>
      <c r="J22" s="501"/>
      <c r="K22" s="501"/>
      <c r="L22" s="501"/>
      <c r="M22" s="501"/>
      <c r="N22" s="501"/>
      <c r="O22" s="501"/>
      <c r="P22" s="501"/>
      <c r="Q22" s="501"/>
      <c r="R22" s="501"/>
      <c r="S22" s="501"/>
      <c r="T22" s="502"/>
      <c r="U22" s="503" t="str">
        <f>Sprachen!L343</f>
        <v>Telefon</v>
      </c>
      <c r="V22" s="501"/>
      <c r="W22" s="501"/>
      <c r="X22" s="501"/>
      <c r="Y22" s="501"/>
      <c r="Z22" s="501"/>
      <c r="AA22" s="502"/>
      <c r="AB22" s="503" t="str">
        <f>Sprachen!L204</f>
        <v>E-Mail</v>
      </c>
      <c r="AC22" s="501"/>
      <c r="AD22" s="501"/>
      <c r="AE22" s="501"/>
      <c r="AF22" s="501"/>
      <c r="AG22" s="501"/>
      <c r="AH22" s="501"/>
      <c r="AI22" s="501"/>
      <c r="AJ22" s="501"/>
      <c r="AK22" s="501"/>
      <c r="AL22" s="501"/>
      <c r="AM22" s="501"/>
      <c r="AN22" s="501"/>
      <c r="AO22" s="501"/>
      <c r="AP22" s="504"/>
      <c r="AR22" s="114"/>
      <c r="BA22" s="88"/>
      <c r="BB22" s="88"/>
      <c r="BC22" s="88"/>
      <c r="BD22" s="88"/>
    </row>
    <row r="23" spans="1:67" s="11" customFormat="1" ht="34.700000000000003" hidden="1" customHeight="1" x14ac:dyDescent="0.25">
      <c r="A23" s="479"/>
      <c r="B23" s="480"/>
      <c r="C23" s="505" t="str">
        <f>Sprachen!L296</f>
        <v>Qualitäts-management</v>
      </c>
      <c r="D23" s="505"/>
      <c r="E23" s="505"/>
      <c r="F23" s="505"/>
      <c r="G23" s="506"/>
      <c r="H23" s="492"/>
      <c r="I23" s="492"/>
      <c r="J23" s="492"/>
      <c r="K23" s="492"/>
      <c r="L23" s="492"/>
      <c r="M23" s="492"/>
      <c r="N23" s="492"/>
      <c r="O23" s="492"/>
      <c r="P23" s="492"/>
      <c r="Q23" s="492"/>
      <c r="R23" s="492"/>
      <c r="S23" s="492"/>
      <c r="T23" s="492"/>
      <c r="U23" s="493"/>
      <c r="V23" s="493"/>
      <c r="W23" s="493"/>
      <c r="X23" s="493"/>
      <c r="Y23" s="493"/>
      <c r="Z23" s="493"/>
      <c r="AA23" s="493"/>
      <c r="AB23" s="494"/>
      <c r="AC23" s="494"/>
      <c r="AD23" s="494"/>
      <c r="AE23" s="494"/>
      <c r="AF23" s="494"/>
      <c r="AG23" s="494"/>
      <c r="AH23" s="494"/>
      <c r="AI23" s="494"/>
      <c r="AJ23" s="494"/>
      <c r="AK23" s="494"/>
      <c r="AL23" s="494"/>
      <c r="AM23" s="494"/>
      <c r="AN23" s="494"/>
      <c r="AO23" s="494"/>
      <c r="AP23" s="495"/>
      <c r="AR23" s="114"/>
      <c r="BA23" s="88"/>
      <c r="BB23" s="88"/>
      <c r="BC23" s="88"/>
      <c r="BD23" s="88"/>
      <c r="BO23" s="13"/>
    </row>
    <row r="24" spans="1:67" s="11" customFormat="1" ht="35.15" hidden="1" customHeight="1" x14ac:dyDescent="0.25">
      <c r="A24" s="479"/>
      <c r="B24" s="480"/>
      <c r="C24" s="498" t="str">
        <f>Sprachen!L64</f>
        <v>PPF-Verantwortlicher (optional)</v>
      </c>
      <c r="D24" s="498"/>
      <c r="E24" s="498"/>
      <c r="F24" s="498"/>
      <c r="G24" s="499"/>
      <c r="H24" s="492"/>
      <c r="I24" s="492"/>
      <c r="J24" s="492"/>
      <c r="K24" s="492"/>
      <c r="L24" s="492"/>
      <c r="M24" s="492"/>
      <c r="N24" s="492"/>
      <c r="O24" s="492"/>
      <c r="P24" s="492"/>
      <c r="Q24" s="492"/>
      <c r="R24" s="492"/>
      <c r="S24" s="492"/>
      <c r="T24" s="492"/>
      <c r="U24" s="493"/>
      <c r="V24" s="493"/>
      <c r="W24" s="493"/>
      <c r="X24" s="493"/>
      <c r="Y24" s="493"/>
      <c r="Z24" s="493"/>
      <c r="AA24" s="493"/>
      <c r="AB24" s="494"/>
      <c r="AC24" s="494"/>
      <c r="AD24" s="494"/>
      <c r="AE24" s="494"/>
      <c r="AF24" s="494"/>
      <c r="AG24" s="494"/>
      <c r="AH24" s="494"/>
      <c r="AI24" s="494"/>
      <c r="AJ24" s="494"/>
      <c r="AK24" s="494"/>
      <c r="AL24" s="494"/>
      <c r="AM24" s="494"/>
      <c r="AN24" s="494"/>
      <c r="AO24" s="494"/>
      <c r="AP24" s="495"/>
      <c r="AR24" s="114"/>
      <c r="BA24" s="88"/>
      <c r="BB24" s="88"/>
      <c r="BC24" s="88"/>
      <c r="BD24" s="88"/>
    </row>
    <row r="25" spans="1:67" s="11" customFormat="1" ht="35.15" hidden="1" customHeight="1" x14ac:dyDescent="0.25">
      <c r="A25" s="479"/>
      <c r="B25" s="480"/>
      <c r="C25" s="498" t="str">
        <f>Sprachen!L281</f>
        <v>Projektleiter (optional)</v>
      </c>
      <c r="D25" s="498"/>
      <c r="E25" s="498"/>
      <c r="F25" s="498"/>
      <c r="G25" s="499"/>
      <c r="H25" s="492"/>
      <c r="I25" s="492"/>
      <c r="J25" s="492"/>
      <c r="K25" s="492"/>
      <c r="L25" s="492"/>
      <c r="M25" s="492"/>
      <c r="N25" s="492"/>
      <c r="O25" s="492"/>
      <c r="P25" s="492"/>
      <c r="Q25" s="492"/>
      <c r="R25" s="492"/>
      <c r="S25" s="492"/>
      <c r="T25" s="492"/>
      <c r="U25" s="493"/>
      <c r="V25" s="493"/>
      <c r="W25" s="493"/>
      <c r="X25" s="493"/>
      <c r="Y25" s="493"/>
      <c r="Z25" s="493"/>
      <c r="AA25" s="493"/>
      <c r="AB25" s="494"/>
      <c r="AC25" s="494"/>
      <c r="AD25" s="494"/>
      <c r="AE25" s="494"/>
      <c r="AF25" s="494"/>
      <c r="AG25" s="494"/>
      <c r="AH25" s="494"/>
      <c r="AI25" s="494"/>
      <c r="AJ25" s="494"/>
      <c r="AK25" s="494"/>
      <c r="AL25" s="494"/>
      <c r="AM25" s="494"/>
      <c r="AN25" s="494"/>
      <c r="AO25" s="494"/>
      <c r="AP25" s="495"/>
      <c r="AR25" s="114"/>
      <c r="BA25" s="88"/>
      <c r="BB25" s="88"/>
      <c r="BC25" s="88"/>
      <c r="BD25" s="88"/>
    </row>
    <row r="26" spans="1:67" s="11" customFormat="1" ht="35.15" hidden="1" customHeight="1" x14ac:dyDescent="0.25">
      <c r="A26" s="479"/>
      <c r="B26" s="480"/>
      <c r="C26" s="498" t="str">
        <f>Sprachen!L127</f>
        <v>Entwicklung (optional)</v>
      </c>
      <c r="D26" s="498"/>
      <c r="E26" s="498"/>
      <c r="F26" s="498"/>
      <c r="G26" s="499"/>
      <c r="H26" s="492"/>
      <c r="I26" s="492"/>
      <c r="J26" s="492"/>
      <c r="K26" s="492"/>
      <c r="L26" s="492"/>
      <c r="M26" s="492"/>
      <c r="N26" s="492"/>
      <c r="O26" s="492"/>
      <c r="P26" s="492"/>
      <c r="Q26" s="492"/>
      <c r="R26" s="492"/>
      <c r="S26" s="492"/>
      <c r="T26" s="492"/>
      <c r="U26" s="493"/>
      <c r="V26" s="493"/>
      <c r="W26" s="493"/>
      <c r="X26" s="493"/>
      <c r="Y26" s="493"/>
      <c r="Z26" s="493"/>
      <c r="AA26" s="493"/>
      <c r="AB26" s="494"/>
      <c r="AC26" s="494"/>
      <c r="AD26" s="494"/>
      <c r="AE26" s="494"/>
      <c r="AF26" s="494"/>
      <c r="AG26" s="494"/>
      <c r="AH26" s="494"/>
      <c r="AI26" s="494"/>
      <c r="AJ26" s="494"/>
      <c r="AK26" s="494"/>
      <c r="AL26" s="494"/>
      <c r="AM26" s="494"/>
      <c r="AN26" s="494"/>
      <c r="AO26" s="494"/>
      <c r="AP26" s="495"/>
      <c r="AR26" s="114"/>
      <c r="BA26" s="88"/>
      <c r="BB26" s="88"/>
      <c r="BC26" s="88"/>
      <c r="BD26" s="88"/>
    </row>
    <row r="27" spans="1:67" s="11" customFormat="1" ht="35.15" hidden="1" customHeight="1" x14ac:dyDescent="0.25">
      <c r="A27" s="479"/>
      <c r="B27" s="480"/>
      <c r="C27" s="498" t="str">
        <f>Sprachen!L134</f>
        <v>Fertigung (optional)</v>
      </c>
      <c r="D27" s="498"/>
      <c r="E27" s="498"/>
      <c r="F27" s="498"/>
      <c r="G27" s="499"/>
      <c r="H27" s="492"/>
      <c r="I27" s="492"/>
      <c r="J27" s="492"/>
      <c r="K27" s="492"/>
      <c r="L27" s="492"/>
      <c r="M27" s="492"/>
      <c r="N27" s="492"/>
      <c r="O27" s="492"/>
      <c r="P27" s="492"/>
      <c r="Q27" s="492"/>
      <c r="R27" s="492"/>
      <c r="S27" s="492"/>
      <c r="T27" s="492"/>
      <c r="U27" s="493"/>
      <c r="V27" s="493"/>
      <c r="W27" s="493"/>
      <c r="X27" s="493"/>
      <c r="Y27" s="493"/>
      <c r="Z27" s="493"/>
      <c r="AA27" s="493"/>
      <c r="AB27" s="494"/>
      <c r="AC27" s="494"/>
      <c r="AD27" s="494"/>
      <c r="AE27" s="494"/>
      <c r="AF27" s="494"/>
      <c r="AG27" s="494"/>
      <c r="AH27" s="494"/>
      <c r="AI27" s="494"/>
      <c r="AJ27" s="494"/>
      <c r="AK27" s="494"/>
      <c r="AL27" s="494"/>
      <c r="AM27" s="494"/>
      <c r="AN27" s="494"/>
      <c r="AO27" s="494"/>
      <c r="AP27" s="495"/>
      <c r="AR27" s="114"/>
      <c r="BA27" s="88"/>
      <c r="BB27" s="88"/>
      <c r="BC27" s="88"/>
      <c r="BD27" s="88"/>
    </row>
    <row r="28" spans="1:67" s="11" customFormat="1" ht="35.15" hidden="1" customHeight="1" x14ac:dyDescent="0.25">
      <c r="A28" s="479"/>
      <c r="B28" s="480"/>
      <c r="C28" s="498" t="str">
        <f>Sprachen!L212</f>
        <v>Messtechnik (optional)</v>
      </c>
      <c r="D28" s="498"/>
      <c r="E28" s="498"/>
      <c r="F28" s="498"/>
      <c r="G28" s="499"/>
      <c r="H28" s="492"/>
      <c r="I28" s="492"/>
      <c r="J28" s="492"/>
      <c r="K28" s="492"/>
      <c r="L28" s="492"/>
      <c r="M28" s="492"/>
      <c r="N28" s="492"/>
      <c r="O28" s="492"/>
      <c r="P28" s="492"/>
      <c r="Q28" s="492"/>
      <c r="R28" s="492"/>
      <c r="S28" s="492"/>
      <c r="T28" s="492"/>
      <c r="U28" s="493"/>
      <c r="V28" s="493"/>
      <c r="W28" s="493"/>
      <c r="X28" s="493"/>
      <c r="Y28" s="493"/>
      <c r="Z28" s="493"/>
      <c r="AA28" s="493"/>
      <c r="AB28" s="494"/>
      <c r="AC28" s="494"/>
      <c r="AD28" s="494"/>
      <c r="AE28" s="494"/>
      <c r="AF28" s="494"/>
      <c r="AG28" s="494"/>
      <c r="AH28" s="494"/>
      <c r="AI28" s="494"/>
      <c r="AJ28" s="494"/>
      <c r="AK28" s="494"/>
      <c r="AL28" s="494"/>
      <c r="AM28" s="494"/>
      <c r="AN28" s="494"/>
      <c r="AO28" s="494"/>
      <c r="AP28" s="495"/>
      <c r="AR28" s="114"/>
      <c r="BA28" s="88"/>
      <c r="BB28" s="88"/>
      <c r="BC28" s="88"/>
      <c r="BD28" s="88"/>
    </row>
    <row r="29" spans="1:67" s="11" customFormat="1" ht="35.15" hidden="1" customHeight="1" thickBot="1" x14ac:dyDescent="0.3">
      <c r="A29" s="481"/>
      <c r="B29" s="482"/>
      <c r="C29" s="498" t="str">
        <f>Sprachen!L369</f>
        <v>Werkstofftechnik (optional)</v>
      </c>
      <c r="D29" s="498"/>
      <c r="E29" s="498"/>
      <c r="F29" s="498"/>
      <c r="G29" s="499"/>
      <c r="H29" s="492"/>
      <c r="I29" s="492"/>
      <c r="J29" s="492"/>
      <c r="K29" s="492"/>
      <c r="L29" s="492"/>
      <c r="M29" s="492"/>
      <c r="N29" s="492"/>
      <c r="O29" s="492"/>
      <c r="P29" s="492"/>
      <c r="Q29" s="492"/>
      <c r="R29" s="492"/>
      <c r="S29" s="492"/>
      <c r="T29" s="492"/>
      <c r="U29" s="493"/>
      <c r="V29" s="493"/>
      <c r="W29" s="493"/>
      <c r="X29" s="493"/>
      <c r="Y29" s="493"/>
      <c r="Z29" s="493"/>
      <c r="AA29" s="493"/>
      <c r="AB29" s="494"/>
      <c r="AC29" s="494"/>
      <c r="AD29" s="494"/>
      <c r="AE29" s="494"/>
      <c r="AF29" s="494"/>
      <c r="AG29" s="494"/>
      <c r="AH29" s="494"/>
      <c r="AI29" s="494"/>
      <c r="AJ29" s="494"/>
      <c r="AK29" s="494"/>
      <c r="AL29" s="494"/>
      <c r="AM29" s="494"/>
      <c r="AN29" s="494"/>
      <c r="AO29" s="494"/>
      <c r="AP29" s="495"/>
      <c r="AR29" s="114"/>
      <c r="BA29" s="88"/>
      <c r="BB29" s="88"/>
      <c r="BC29" s="88"/>
      <c r="BD29" s="88"/>
    </row>
    <row r="30" spans="1:67" s="11" customFormat="1" hidden="1" thickTop="1" thickBot="1" x14ac:dyDescent="0.3">
      <c r="A30" s="458" t="str">
        <f>Sprachen!L59</f>
        <v>Bauteilinformationen</v>
      </c>
      <c r="B30" s="459"/>
      <c r="C30" s="459"/>
      <c r="D30" s="459"/>
      <c r="E30" s="459"/>
      <c r="F30" s="459"/>
      <c r="G30" s="459"/>
      <c r="H30" s="459"/>
      <c r="I30" s="459"/>
      <c r="J30" s="459"/>
      <c r="K30" s="459"/>
      <c r="L30" s="459"/>
      <c r="M30" s="459"/>
      <c r="N30" s="459"/>
      <c r="O30" s="459"/>
      <c r="P30" s="459"/>
      <c r="Q30" s="459"/>
      <c r="R30" s="459"/>
      <c r="S30" s="459"/>
      <c r="T30" s="459"/>
      <c r="U30" s="459"/>
      <c r="V30" s="459"/>
      <c r="W30" s="459"/>
      <c r="X30" s="459"/>
      <c r="Y30" s="459"/>
      <c r="Z30" s="459"/>
      <c r="AA30" s="459"/>
      <c r="AB30" s="459"/>
      <c r="AC30" s="459"/>
      <c r="AD30" s="459"/>
      <c r="AE30" s="459"/>
      <c r="AF30" s="459"/>
      <c r="AG30" s="459"/>
      <c r="AH30" s="459"/>
      <c r="AI30" s="459"/>
      <c r="AJ30" s="459"/>
      <c r="AK30" s="459"/>
      <c r="AL30" s="459"/>
      <c r="AM30" s="459"/>
      <c r="AN30" s="459"/>
      <c r="AO30" s="459"/>
      <c r="AP30" s="460"/>
      <c r="AR30" s="114"/>
      <c r="BA30" s="88"/>
      <c r="BB30" s="88"/>
      <c r="BC30" s="88"/>
      <c r="BD30" s="88"/>
    </row>
    <row r="31" spans="1:67" s="11" customFormat="1" ht="15.7" hidden="1" customHeight="1" thickTop="1" thickBot="1" x14ac:dyDescent="0.3">
      <c r="A31" s="461" t="str">
        <f>Sprachen!L46</f>
        <v>Angaben zur Organisation</v>
      </c>
      <c r="B31" s="462"/>
      <c r="C31" s="462"/>
      <c r="D31" s="462"/>
      <c r="E31" s="462"/>
      <c r="F31" s="462"/>
      <c r="G31" s="462"/>
      <c r="H31" s="462"/>
      <c r="I31" s="462"/>
      <c r="J31" s="462"/>
      <c r="K31" s="462"/>
      <c r="L31" s="462"/>
      <c r="M31" s="462"/>
      <c r="N31" s="462"/>
      <c r="O31" s="462"/>
      <c r="P31" s="462"/>
      <c r="Q31" s="462"/>
      <c r="R31" s="462"/>
      <c r="S31" s="462"/>
      <c r="T31" s="462"/>
      <c r="U31" s="462" t="str">
        <f>Sprachen!L45</f>
        <v>Angaben zum Kunden</v>
      </c>
      <c r="V31" s="462"/>
      <c r="W31" s="462"/>
      <c r="X31" s="462"/>
      <c r="Y31" s="462"/>
      <c r="Z31" s="462"/>
      <c r="AA31" s="462"/>
      <c r="AB31" s="462"/>
      <c r="AC31" s="462"/>
      <c r="AD31" s="462"/>
      <c r="AE31" s="462"/>
      <c r="AF31" s="462"/>
      <c r="AG31" s="462"/>
      <c r="AH31" s="462"/>
      <c r="AI31" s="462"/>
      <c r="AJ31" s="462"/>
      <c r="AK31" s="462"/>
      <c r="AL31" s="462"/>
      <c r="AM31" s="462"/>
      <c r="AN31" s="462"/>
      <c r="AO31" s="462"/>
      <c r="AP31" s="463"/>
      <c r="AR31" s="114"/>
      <c r="BA31" s="88"/>
      <c r="BB31" s="88"/>
      <c r="BC31" s="88"/>
      <c r="BD31" s="88"/>
    </row>
    <row r="32" spans="1:67" s="11" customFormat="1" ht="15.7" hidden="1" customHeight="1" thickTop="1" x14ac:dyDescent="0.25">
      <c r="A32" s="464" t="str">
        <f>Sprachen!L65</f>
        <v>Benennung</v>
      </c>
      <c r="B32" s="465"/>
      <c r="C32" s="465"/>
      <c r="D32" s="465"/>
      <c r="E32" s="465"/>
      <c r="F32" s="465"/>
      <c r="G32" s="465"/>
      <c r="H32" s="524"/>
      <c r="I32" s="524"/>
      <c r="J32" s="524"/>
      <c r="K32" s="524"/>
      <c r="L32" s="524"/>
      <c r="M32" s="524"/>
      <c r="N32" s="524"/>
      <c r="O32" s="524"/>
      <c r="P32" s="524"/>
      <c r="Q32" s="524"/>
      <c r="R32" s="524"/>
      <c r="S32" s="524"/>
      <c r="T32" s="525"/>
      <c r="U32" s="468" t="str">
        <f>Sprachen!L65</f>
        <v>Benennung</v>
      </c>
      <c r="V32" s="465"/>
      <c r="W32" s="465"/>
      <c r="X32" s="465"/>
      <c r="Y32" s="465"/>
      <c r="Z32" s="465"/>
      <c r="AA32" s="465"/>
      <c r="AB32" s="524"/>
      <c r="AC32" s="524"/>
      <c r="AD32" s="524"/>
      <c r="AE32" s="524"/>
      <c r="AF32" s="524"/>
      <c r="AG32" s="524"/>
      <c r="AH32" s="524"/>
      <c r="AI32" s="524"/>
      <c r="AJ32" s="524"/>
      <c r="AK32" s="524"/>
      <c r="AL32" s="524"/>
      <c r="AM32" s="524"/>
      <c r="AN32" s="524"/>
      <c r="AO32" s="524"/>
      <c r="AP32" s="526"/>
      <c r="AR32" s="114"/>
      <c r="BA32" s="88"/>
      <c r="BB32" s="88"/>
      <c r="BC32" s="88"/>
      <c r="BD32" s="88"/>
    </row>
    <row r="33" spans="1:56" s="11" customFormat="1" ht="12.7" hidden="1" x14ac:dyDescent="0.25">
      <c r="A33" s="441" t="str">
        <f>Sprachen!L304</f>
        <v>Sachnummer</v>
      </c>
      <c r="B33" s="442"/>
      <c r="C33" s="442"/>
      <c r="D33" s="442"/>
      <c r="E33" s="442"/>
      <c r="F33" s="442"/>
      <c r="G33" s="442"/>
      <c r="H33" s="527"/>
      <c r="I33" s="527"/>
      <c r="J33" s="527"/>
      <c r="K33" s="527"/>
      <c r="L33" s="527"/>
      <c r="M33" s="527"/>
      <c r="N33" s="527"/>
      <c r="O33" s="527"/>
      <c r="P33" s="527"/>
      <c r="Q33" s="527"/>
      <c r="R33" s="527"/>
      <c r="S33" s="527"/>
      <c r="T33" s="528"/>
      <c r="U33" s="445" t="str">
        <f>Sprachen!L304</f>
        <v>Sachnummer</v>
      </c>
      <c r="V33" s="442"/>
      <c r="W33" s="442"/>
      <c r="X33" s="442"/>
      <c r="Y33" s="442"/>
      <c r="Z33" s="442"/>
      <c r="AA33" s="442"/>
      <c r="AB33" s="521"/>
      <c r="AC33" s="521"/>
      <c r="AD33" s="521"/>
      <c r="AE33" s="521"/>
      <c r="AF33" s="521"/>
      <c r="AG33" s="521"/>
      <c r="AH33" s="521"/>
      <c r="AI33" s="521"/>
      <c r="AJ33" s="521"/>
      <c r="AK33" s="521"/>
      <c r="AL33" s="521"/>
      <c r="AM33" s="521"/>
      <c r="AN33" s="521"/>
      <c r="AO33" s="521"/>
      <c r="AP33" s="523"/>
      <c r="AR33" s="114"/>
      <c r="BA33" s="88"/>
      <c r="BB33" s="88"/>
      <c r="BC33" s="88"/>
      <c r="BD33" s="88"/>
    </row>
    <row r="34" spans="1:56" s="12" customFormat="1" ht="28.65" hidden="1" customHeight="1" x14ac:dyDescent="0.25">
      <c r="A34" s="517" t="str">
        <f>Sprachen!L374</f>
        <v>Zeichnungsnummer</v>
      </c>
      <c r="B34" s="448"/>
      <c r="C34" s="448"/>
      <c r="D34" s="448"/>
      <c r="E34" s="448"/>
      <c r="F34" s="448"/>
      <c r="G34" s="448"/>
      <c r="H34" s="518"/>
      <c r="I34" s="494"/>
      <c r="J34" s="494"/>
      <c r="K34" s="494"/>
      <c r="L34" s="494"/>
      <c r="M34" s="494"/>
      <c r="N34" s="494"/>
      <c r="O34" s="494"/>
      <c r="P34" s="494"/>
      <c r="Q34" s="494"/>
      <c r="R34" s="494"/>
      <c r="S34" s="494"/>
      <c r="T34" s="508"/>
      <c r="U34" s="447" t="str">
        <f>Sprachen!L374</f>
        <v>Zeichnungsnummer</v>
      </c>
      <c r="V34" s="448"/>
      <c r="W34" s="448"/>
      <c r="X34" s="448"/>
      <c r="Y34" s="448"/>
      <c r="Z34" s="448"/>
      <c r="AA34" s="448"/>
      <c r="AB34" s="519"/>
      <c r="AC34" s="519"/>
      <c r="AD34" s="519"/>
      <c r="AE34" s="519"/>
      <c r="AF34" s="519"/>
      <c r="AG34" s="519"/>
      <c r="AH34" s="519"/>
      <c r="AI34" s="519"/>
      <c r="AJ34" s="519"/>
      <c r="AK34" s="519"/>
      <c r="AL34" s="519"/>
      <c r="AM34" s="519"/>
      <c r="AN34" s="519"/>
      <c r="AO34" s="519"/>
      <c r="AP34" s="520"/>
      <c r="AR34" s="115"/>
      <c r="BA34" s="96"/>
      <c r="BB34" s="96"/>
      <c r="BC34" s="96"/>
      <c r="BD34" s="96"/>
    </row>
    <row r="35" spans="1:56" s="11" customFormat="1" ht="12.7" hidden="1" x14ac:dyDescent="0.25">
      <c r="A35" s="441" t="str">
        <f>Sprachen!L361</f>
        <v>Version/ Datum</v>
      </c>
      <c r="B35" s="442"/>
      <c r="C35" s="442"/>
      <c r="D35" s="442"/>
      <c r="E35" s="442"/>
      <c r="F35" s="442"/>
      <c r="G35" s="442"/>
      <c r="H35" s="521"/>
      <c r="I35" s="521"/>
      <c r="J35" s="521"/>
      <c r="K35" s="521"/>
      <c r="L35" s="521"/>
      <c r="M35" s="521"/>
      <c r="N35" s="521"/>
      <c r="O35" s="521"/>
      <c r="P35" s="521"/>
      <c r="Q35" s="521"/>
      <c r="R35" s="521"/>
      <c r="S35" s="521"/>
      <c r="T35" s="522"/>
      <c r="U35" s="445" t="str">
        <f>Sprachen!L361</f>
        <v>Version/ Datum</v>
      </c>
      <c r="V35" s="442"/>
      <c r="W35" s="442"/>
      <c r="X35" s="442"/>
      <c r="Y35" s="442"/>
      <c r="Z35" s="442"/>
      <c r="AA35" s="442"/>
      <c r="AB35" s="521"/>
      <c r="AC35" s="521"/>
      <c r="AD35" s="521"/>
      <c r="AE35" s="521"/>
      <c r="AF35" s="521"/>
      <c r="AG35" s="521"/>
      <c r="AH35" s="521"/>
      <c r="AI35" s="521"/>
      <c r="AJ35" s="521"/>
      <c r="AK35" s="521"/>
      <c r="AL35" s="521"/>
      <c r="AM35" s="521"/>
      <c r="AN35" s="521"/>
      <c r="AO35" s="521"/>
      <c r="AP35" s="523"/>
      <c r="AR35" s="114"/>
      <c r="BA35" s="88"/>
      <c r="BB35" s="88"/>
      <c r="BC35" s="88"/>
      <c r="BD35" s="88"/>
    </row>
    <row r="36" spans="1:56" s="11" customFormat="1" ht="45.8" hidden="1" customHeight="1" x14ac:dyDescent="0.25">
      <c r="A36" s="488"/>
      <c r="B36" s="507"/>
      <c r="C36" s="507"/>
      <c r="D36" s="507"/>
      <c r="E36" s="507"/>
      <c r="F36" s="507"/>
      <c r="G36" s="507"/>
      <c r="H36" s="494"/>
      <c r="I36" s="494"/>
      <c r="J36" s="494"/>
      <c r="K36" s="494"/>
      <c r="L36" s="494"/>
      <c r="M36" s="494"/>
      <c r="N36" s="494"/>
      <c r="O36" s="494"/>
      <c r="P36" s="494"/>
      <c r="Q36" s="494"/>
      <c r="R36" s="494"/>
      <c r="S36" s="494"/>
      <c r="T36" s="508"/>
      <c r="U36" s="509" t="str">
        <f>Sprachen!L189</f>
        <v>Kundenspezifische Teilestände
(z. B. TGS/ F-Stand/ Q-Stand, …)</v>
      </c>
      <c r="V36" s="510"/>
      <c r="W36" s="510"/>
      <c r="X36" s="510"/>
      <c r="Y36" s="510"/>
      <c r="Z36" s="510"/>
      <c r="AA36" s="510"/>
      <c r="AB36" s="494"/>
      <c r="AC36" s="494"/>
      <c r="AD36" s="494"/>
      <c r="AE36" s="494"/>
      <c r="AF36" s="494"/>
      <c r="AG36" s="494"/>
      <c r="AH36" s="494"/>
      <c r="AI36" s="494"/>
      <c r="AJ36" s="494"/>
      <c r="AK36" s="494"/>
      <c r="AL36" s="494"/>
      <c r="AM36" s="494"/>
      <c r="AN36" s="494"/>
      <c r="AO36" s="494"/>
      <c r="AP36" s="495"/>
      <c r="AR36" s="114"/>
      <c r="BA36" s="88"/>
      <c r="BB36" s="88"/>
      <c r="BC36" s="88"/>
      <c r="BD36" s="88"/>
    </row>
    <row r="37" spans="1:56" s="11" customFormat="1" ht="49.1" hidden="1" customHeight="1" thickBot="1" x14ac:dyDescent="0.3">
      <c r="A37" s="488" t="str">
        <f>Sprachen!L80</f>
        <v>Besondere Merkmale (Sicherheit, Zulassung, Funktion)</v>
      </c>
      <c r="B37" s="507"/>
      <c r="C37" s="507"/>
      <c r="D37" s="507"/>
      <c r="E37" s="507"/>
      <c r="F37" s="507"/>
      <c r="G37" s="507"/>
      <c r="H37" s="511"/>
      <c r="I37" s="511"/>
      <c r="J37" s="511"/>
      <c r="K37" s="511"/>
      <c r="L37" s="511"/>
      <c r="M37" s="511"/>
      <c r="N37" s="511"/>
      <c r="O37" s="512"/>
      <c r="P37" s="512"/>
      <c r="Q37" s="512"/>
      <c r="R37" s="512"/>
      <c r="S37" s="512"/>
      <c r="T37" s="513"/>
      <c r="U37" s="514" t="str">
        <f>Sprachen!L80</f>
        <v>Besondere Merkmale (Sicherheit, Zulassung, Funktion)</v>
      </c>
      <c r="V37" s="515"/>
      <c r="W37" s="515"/>
      <c r="X37" s="515"/>
      <c r="Y37" s="515"/>
      <c r="Z37" s="515"/>
      <c r="AA37" s="515"/>
      <c r="AB37" s="512"/>
      <c r="AC37" s="512"/>
      <c r="AD37" s="512"/>
      <c r="AE37" s="512"/>
      <c r="AF37" s="512"/>
      <c r="AG37" s="512"/>
      <c r="AH37" s="512"/>
      <c r="AI37" s="512"/>
      <c r="AJ37" s="512"/>
      <c r="AK37" s="512"/>
      <c r="AL37" s="512"/>
      <c r="AM37" s="512"/>
      <c r="AN37" s="512"/>
      <c r="AO37" s="512"/>
      <c r="AP37" s="516"/>
      <c r="AR37" s="114"/>
      <c r="BA37" s="88"/>
      <c r="BB37" s="88"/>
      <c r="BC37" s="88"/>
      <c r="BD37" s="88"/>
    </row>
    <row r="38" spans="1:56" ht="13.55" hidden="1" customHeight="1" thickTop="1" thickBot="1" x14ac:dyDescent="0.3">
      <c r="A38" s="544" t="s">
        <v>134</v>
      </c>
      <c r="B38" s="545"/>
      <c r="C38" s="545"/>
      <c r="D38" s="545"/>
      <c r="E38" s="545"/>
      <c r="F38" s="545"/>
      <c r="G38" s="545"/>
      <c r="H38" s="545"/>
      <c r="I38" s="545"/>
      <c r="J38" s="545"/>
      <c r="K38" s="545"/>
      <c r="L38" s="545"/>
      <c r="M38" s="545"/>
      <c r="N38" s="546"/>
      <c r="O38" s="293" t="str">
        <f>Sprachen!L470</f>
        <v>Besondere Archivierungspflicht</v>
      </c>
      <c r="P38" s="294"/>
      <c r="Q38" s="294"/>
      <c r="R38" s="294"/>
      <c r="S38" s="294"/>
      <c r="T38" s="294"/>
      <c r="U38" s="294"/>
      <c r="V38" s="294"/>
      <c r="W38" s="294"/>
      <c r="X38" s="294"/>
      <c r="Y38" s="294"/>
      <c r="Z38" s="294"/>
      <c r="AA38" s="294"/>
      <c r="AB38" s="294"/>
      <c r="AC38" s="294"/>
      <c r="AD38" s="294"/>
      <c r="AE38" s="294"/>
      <c r="AF38" s="294"/>
      <c r="AG38" s="294"/>
      <c r="AH38" s="294"/>
      <c r="AI38" s="294"/>
      <c r="AJ38" s="294"/>
      <c r="AK38" s="294"/>
      <c r="AL38" s="294"/>
      <c r="AM38" s="294"/>
      <c r="AN38" s="294"/>
      <c r="AO38" s="294"/>
      <c r="AP38" s="1008"/>
      <c r="BA38" s="88"/>
      <c r="BB38" s="87"/>
      <c r="BC38" s="87"/>
      <c r="BD38" s="87"/>
    </row>
    <row r="39" spans="1:56" s="11" customFormat="1" hidden="1" thickTop="1" thickBot="1" x14ac:dyDescent="0.3">
      <c r="A39" s="458" t="str">
        <f>Sprachen!L340</f>
        <v>Teilebündelung/Produktfamilien</v>
      </c>
      <c r="B39" s="459"/>
      <c r="C39" s="459"/>
      <c r="D39" s="459"/>
      <c r="E39" s="459"/>
      <c r="F39" s="459"/>
      <c r="G39" s="459"/>
      <c r="H39" s="459"/>
      <c r="I39" s="459"/>
      <c r="J39" s="459"/>
      <c r="K39" s="459"/>
      <c r="L39" s="459"/>
      <c r="M39" s="459"/>
      <c r="N39" s="459"/>
      <c r="O39" s="459"/>
      <c r="P39" s="459"/>
      <c r="Q39" s="459"/>
      <c r="R39" s="459"/>
      <c r="S39" s="459"/>
      <c r="T39" s="459"/>
      <c r="U39" s="459"/>
      <c r="V39" s="459"/>
      <c r="W39" s="459"/>
      <c r="X39" s="459"/>
      <c r="Y39" s="459"/>
      <c r="Z39" s="459"/>
      <c r="AA39" s="459"/>
      <c r="AB39" s="459"/>
      <c r="AC39" s="459"/>
      <c r="AD39" s="459"/>
      <c r="AE39" s="459"/>
      <c r="AF39" s="459"/>
      <c r="AG39" s="459"/>
      <c r="AH39" s="459"/>
      <c r="AI39" s="459"/>
      <c r="AJ39" s="459"/>
      <c r="AK39" s="459"/>
      <c r="AL39" s="459"/>
      <c r="AM39" s="459"/>
      <c r="AN39" s="459"/>
      <c r="AO39" s="459"/>
      <c r="AP39" s="460"/>
      <c r="AR39" s="114"/>
      <c r="BA39" s="88"/>
      <c r="BB39" s="88"/>
      <c r="BC39" s="88"/>
      <c r="BD39" s="88"/>
    </row>
    <row r="40" spans="1:56" s="11" customFormat="1" ht="15.7" hidden="1" customHeight="1" thickTop="1" thickBot="1" x14ac:dyDescent="0.3">
      <c r="A40" s="477"/>
      <c r="B40" s="547"/>
      <c r="C40" s="548" t="str">
        <f>Sprachen!L267</f>
        <v>PPF-Verfahren für Produktfamilie</v>
      </c>
      <c r="D40" s="549"/>
      <c r="E40" s="549"/>
      <c r="F40" s="549"/>
      <c r="G40" s="549"/>
      <c r="H40" s="549"/>
      <c r="I40" s="549"/>
      <c r="J40" s="549"/>
      <c r="K40" s="549"/>
      <c r="L40" s="549"/>
      <c r="M40" s="549"/>
      <c r="N40" s="549"/>
      <c r="O40" s="549"/>
      <c r="P40" s="549"/>
      <c r="Q40" s="549"/>
      <c r="R40" s="549"/>
      <c r="S40" s="549"/>
      <c r="T40" s="549"/>
      <c r="U40" s="550" t="str">
        <f>Sprachen!L158</f>
        <v>ggf. Anhang für Auflistung aller betroffenen Sachnrn. verwenden</v>
      </c>
      <c r="V40" s="550"/>
      <c r="W40" s="550"/>
      <c r="X40" s="550"/>
      <c r="Y40" s="550"/>
      <c r="Z40" s="550"/>
      <c r="AA40" s="550"/>
      <c r="AB40" s="550"/>
      <c r="AC40" s="550"/>
      <c r="AD40" s="550"/>
      <c r="AE40" s="550"/>
      <c r="AF40" s="550"/>
      <c r="AG40" s="550"/>
      <c r="AH40" s="550"/>
      <c r="AI40" s="550"/>
      <c r="AJ40" s="550"/>
      <c r="AK40" s="550"/>
      <c r="AL40" s="550"/>
      <c r="AM40" s="550"/>
      <c r="AN40" s="550"/>
      <c r="AO40" s="550"/>
      <c r="AP40" s="551"/>
      <c r="AR40" s="114"/>
      <c r="BA40" s="88"/>
      <c r="BB40" s="88"/>
      <c r="BC40" s="88"/>
      <c r="BD40" s="88"/>
    </row>
    <row r="41" spans="1:56" s="11" customFormat="1" ht="19.45" hidden="1" customHeight="1" thickBot="1" x14ac:dyDescent="0.3">
      <c r="A41" s="552"/>
      <c r="B41" s="553"/>
      <c r="C41" s="529" t="str">
        <f>Sprachen!L65</f>
        <v>Benennung</v>
      </c>
      <c r="D41" s="530"/>
      <c r="E41" s="530"/>
      <c r="F41" s="530"/>
      <c r="G41" s="530"/>
      <c r="H41" s="530"/>
      <c r="I41" s="530"/>
      <c r="J41" s="530"/>
      <c r="K41" s="531"/>
      <c r="L41" s="529" t="str">
        <f>Sprachen!L304</f>
        <v>Sachnummer</v>
      </c>
      <c r="M41" s="530"/>
      <c r="N41" s="530"/>
      <c r="O41" s="530"/>
      <c r="P41" s="531"/>
      <c r="Q41" s="532" t="str">
        <f>Sprachen!L361</f>
        <v>Version/ Datum</v>
      </c>
      <c r="R41" s="533"/>
      <c r="S41" s="533"/>
      <c r="T41" s="558"/>
      <c r="U41" s="559" t="str">
        <f>Sprachen!L66</f>
        <v>Benennung Kunde</v>
      </c>
      <c r="V41" s="530"/>
      <c r="W41" s="530"/>
      <c r="X41" s="530"/>
      <c r="Y41" s="530"/>
      <c r="Z41" s="530"/>
      <c r="AA41" s="530"/>
      <c r="AB41" s="530"/>
      <c r="AC41" s="530"/>
      <c r="AD41" s="530"/>
      <c r="AE41" s="530"/>
      <c r="AF41" s="530"/>
      <c r="AG41" s="531"/>
      <c r="AH41" s="529" t="str">
        <f>Sprachen!L304</f>
        <v>Sachnummer</v>
      </c>
      <c r="AI41" s="530"/>
      <c r="AJ41" s="530"/>
      <c r="AK41" s="530"/>
      <c r="AL41" s="531"/>
      <c r="AM41" s="532" t="str">
        <f>Sprachen!L361</f>
        <v>Version/ Datum</v>
      </c>
      <c r="AN41" s="533"/>
      <c r="AO41" s="533"/>
      <c r="AP41" s="534"/>
      <c r="AR41" s="114"/>
      <c r="BA41" s="88"/>
      <c r="BB41" s="88"/>
      <c r="BC41" s="88"/>
      <c r="BD41" s="88"/>
    </row>
    <row r="42" spans="1:56" s="11" customFormat="1" ht="15.7" hidden="1" customHeight="1" x14ac:dyDescent="0.25">
      <c r="A42" s="554"/>
      <c r="B42" s="555"/>
      <c r="C42" s="535"/>
      <c r="D42" s="536"/>
      <c r="E42" s="536"/>
      <c r="F42" s="536"/>
      <c r="G42" s="536"/>
      <c r="H42" s="536"/>
      <c r="I42" s="536"/>
      <c r="J42" s="536"/>
      <c r="K42" s="537"/>
      <c r="L42" s="538"/>
      <c r="M42" s="539"/>
      <c r="N42" s="539"/>
      <c r="O42" s="539"/>
      <c r="P42" s="540"/>
      <c r="Q42" s="535"/>
      <c r="R42" s="536"/>
      <c r="S42" s="536"/>
      <c r="T42" s="541"/>
      <c r="U42" s="542"/>
      <c r="V42" s="536"/>
      <c r="W42" s="536"/>
      <c r="X42" s="536"/>
      <c r="Y42" s="536"/>
      <c r="Z42" s="536"/>
      <c r="AA42" s="536"/>
      <c r="AB42" s="536"/>
      <c r="AC42" s="536"/>
      <c r="AD42" s="536"/>
      <c r="AE42" s="536"/>
      <c r="AF42" s="536"/>
      <c r="AG42" s="537"/>
      <c r="AH42" s="535"/>
      <c r="AI42" s="536"/>
      <c r="AJ42" s="536"/>
      <c r="AK42" s="536"/>
      <c r="AL42" s="537"/>
      <c r="AM42" s="535"/>
      <c r="AN42" s="536"/>
      <c r="AO42" s="536"/>
      <c r="AP42" s="543"/>
      <c r="AQ42" s="11">
        <f>COUNTA(C42:AP42)</f>
        <v>0</v>
      </c>
      <c r="AR42" s="114"/>
      <c r="BA42" s="88"/>
      <c r="BB42" s="88"/>
      <c r="BC42" s="88"/>
      <c r="BD42" s="88"/>
    </row>
    <row r="43" spans="1:56" s="11" customFormat="1" ht="15.7" hidden="1" customHeight="1" x14ac:dyDescent="0.25">
      <c r="A43" s="554"/>
      <c r="B43" s="555"/>
      <c r="C43" s="431"/>
      <c r="D43" s="396"/>
      <c r="E43" s="396"/>
      <c r="F43" s="396"/>
      <c r="G43" s="396"/>
      <c r="H43" s="396"/>
      <c r="I43" s="396"/>
      <c r="J43" s="396"/>
      <c r="K43" s="560"/>
      <c r="L43" s="431"/>
      <c r="M43" s="396"/>
      <c r="N43" s="396"/>
      <c r="O43" s="396"/>
      <c r="P43" s="560"/>
      <c r="Q43" s="431"/>
      <c r="R43" s="396"/>
      <c r="S43" s="396"/>
      <c r="T43" s="397"/>
      <c r="U43" s="561"/>
      <c r="V43" s="396"/>
      <c r="W43" s="396"/>
      <c r="X43" s="396"/>
      <c r="Y43" s="396"/>
      <c r="Z43" s="396"/>
      <c r="AA43" s="396"/>
      <c r="AB43" s="396"/>
      <c r="AC43" s="396"/>
      <c r="AD43" s="396"/>
      <c r="AE43" s="396"/>
      <c r="AF43" s="396"/>
      <c r="AG43" s="560"/>
      <c r="AH43" s="431"/>
      <c r="AI43" s="396"/>
      <c r="AJ43" s="396"/>
      <c r="AK43" s="396"/>
      <c r="AL43" s="560"/>
      <c r="AM43" s="431"/>
      <c r="AN43" s="396"/>
      <c r="AO43" s="396"/>
      <c r="AP43" s="562"/>
      <c r="AQ43" s="11">
        <f t="shared" ref="AQ43:AQ49" si="0">COUNTA(C43:AP43)</f>
        <v>0</v>
      </c>
      <c r="AR43" s="114"/>
      <c r="BA43" s="88"/>
      <c r="BB43" s="88"/>
      <c r="BC43" s="88"/>
      <c r="BD43" s="88"/>
    </row>
    <row r="44" spans="1:56" s="11" customFormat="1" ht="15.7" hidden="1" customHeight="1" x14ac:dyDescent="0.25">
      <c r="A44" s="554"/>
      <c r="B44" s="555"/>
      <c r="C44" s="431"/>
      <c r="D44" s="396"/>
      <c r="E44" s="396"/>
      <c r="F44" s="396"/>
      <c r="G44" s="396"/>
      <c r="H44" s="396"/>
      <c r="I44" s="396"/>
      <c r="J44" s="396"/>
      <c r="K44" s="560"/>
      <c r="L44" s="431"/>
      <c r="M44" s="396"/>
      <c r="N44" s="396"/>
      <c r="O44" s="396"/>
      <c r="P44" s="560"/>
      <c r="Q44" s="431"/>
      <c r="R44" s="396"/>
      <c r="S44" s="396"/>
      <c r="T44" s="397"/>
      <c r="U44" s="561"/>
      <c r="V44" s="396"/>
      <c r="W44" s="396"/>
      <c r="X44" s="396"/>
      <c r="Y44" s="396"/>
      <c r="Z44" s="396"/>
      <c r="AA44" s="396"/>
      <c r="AB44" s="396"/>
      <c r="AC44" s="396"/>
      <c r="AD44" s="396"/>
      <c r="AE44" s="396"/>
      <c r="AF44" s="396"/>
      <c r="AG44" s="560"/>
      <c r="AH44" s="431"/>
      <c r="AI44" s="396"/>
      <c r="AJ44" s="396"/>
      <c r="AK44" s="396"/>
      <c r="AL44" s="560"/>
      <c r="AM44" s="431"/>
      <c r="AN44" s="396"/>
      <c r="AO44" s="396"/>
      <c r="AP44" s="562"/>
      <c r="AQ44" s="11">
        <f t="shared" si="0"/>
        <v>0</v>
      </c>
      <c r="AR44" s="114"/>
      <c r="BA44" s="88"/>
      <c r="BB44" s="88"/>
      <c r="BC44" s="88"/>
      <c r="BD44" s="88"/>
    </row>
    <row r="45" spans="1:56" s="11" customFormat="1" ht="15.7" hidden="1" customHeight="1" x14ac:dyDescent="0.25">
      <c r="A45" s="554"/>
      <c r="B45" s="555"/>
      <c r="C45" s="431"/>
      <c r="D45" s="396"/>
      <c r="E45" s="396"/>
      <c r="F45" s="396"/>
      <c r="G45" s="396"/>
      <c r="H45" s="396"/>
      <c r="I45" s="396"/>
      <c r="J45" s="396"/>
      <c r="K45" s="560"/>
      <c r="L45" s="431"/>
      <c r="M45" s="396"/>
      <c r="N45" s="396"/>
      <c r="O45" s="396"/>
      <c r="P45" s="560"/>
      <c r="Q45" s="431"/>
      <c r="R45" s="396"/>
      <c r="S45" s="396"/>
      <c r="T45" s="397"/>
      <c r="U45" s="561"/>
      <c r="V45" s="396"/>
      <c r="W45" s="396"/>
      <c r="X45" s="396"/>
      <c r="Y45" s="396"/>
      <c r="Z45" s="396"/>
      <c r="AA45" s="396"/>
      <c r="AB45" s="396"/>
      <c r="AC45" s="396"/>
      <c r="AD45" s="396"/>
      <c r="AE45" s="396"/>
      <c r="AF45" s="396"/>
      <c r="AG45" s="560"/>
      <c r="AH45" s="431"/>
      <c r="AI45" s="396"/>
      <c r="AJ45" s="396"/>
      <c r="AK45" s="396"/>
      <c r="AL45" s="560"/>
      <c r="AM45" s="431"/>
      <c r="AN45" s="396"/>
      <c r="AO45" s="396"/>
      <c r="AP45" s="562"/>
      <c r="AQ45" s="11">
        <f t="shared" si="0"/>
        <v>0</v>
      </c>
      <c r="AR45" s="114"/>
      <c r="BA45" s="88"/>
      <c r="BB45" s="88"/>
      <c r="BC45" s="88"/>
      <c r="BD45" s="88"/>
    </row>
    <row r="46" spans="1:56" s="11" customFormat="1" ht="15.7" hidden="1" customHeight="1" x14ac:dyDescent="0.25">
      <c r="A46" s="554"/>
      <c r="B46" s="555"/>
      <c r="C46" s="431"/>
      <c r="D46" s="396"/>
      <c r="E46" s="396"/>
      <c r="F46" s="396"/>
      <c r="G46" s="396"/>
      <c r="H46" s="396"/>
      <c r="I46" s="396"/>
      <c r="J46" s="396"/>
      <c r="K46" s="560"/>
      <c r="L46" s="431"/>
      <c r="M46" s="396"/>
      <c r="N46" s="396"/>
      <c r="O46" s="396"/>
      <c r="P46" s="560"/>
      <c r="Q46" s="431"/>
      <c r="R46" s="396"/>
      <c r="S46" s="396"/>
      <c r="T46" s="397"/>
      <c r="U46" s="561"/>
      <c r="V46" s="396"/>
      <c r="W46" s="396"/>
      <c r="X46" s="396"/>
      <c r="Y46" s="396"/>
      <c r="Z46" s="396"/>
      <c r="AA46" s="396"/>
      <c r="AB46" s="396"/>
      <c r="AC46" s="396"/>
      <c r="AD46" s="396"/>
      <c r="AE46" s="396"/>
      <c r="AF46" s="396"/>
      <c r="AG46" s="560"/>
      <c r="AH46" s="431"/>
      <c r="AI46" s="396"/>
      <c r="AJ46" s="396"/>
      <c r="AK46" s="396"/>
      <c r="AL46" s="560"/>
      <c r="AM46" s="431"/>
      <c r="AN46" s="396"/>
      <c r="AO46" s="396"/>
      <c r="AP46" s="562"/>
      <c r="AQ46" s="11">
        <f t="shared" si="0"/>
        <v>0</v>
      </c>
      <c r="AR46" s="114"/>
      <c r="BA46" s="88"/>
      <c r="BB46" s="88"/>
      <c r="BC46" s="88"/>
      <c r="BD46" s="88"/>
    </row>
    <row r="47" spans="1:56" s="11" customFormat="1" ht="15.7" hidden="1" customHeight="1" x14ac:dyDescent="0.25">
      <c r="A47" s="554"/>
      <c r="B47" s="555"/>
      <c r="C47" s="431"/>
      <c r="D47" s="396"/>
      <c r="E47" s="396"/>
      <c r="F47" s="396"/>
      <c r="G47" s="396"/>
      <c r="H47" s="396"/>
      <c r="I47" s="396"/>
      <c r="J47" s="396"/>
      <c r="K47" s="560"/>
      <c r="L47" s="431"/>
      <c r="M47" s="396"/>
      <c r="N47" s="396"/>
      <c r="O47" s="396"/>
      <c r="P47" s="560"/>
      <c r="Q47" s="431"/>
      <c r="R47" s="396"/>
      <c r="S47" s="396"/>
      <c r="T47" s="397"/>
      <c r="U47" s="561"/>
      <c r="V47" s="396"/>
      <c r="W47" s="396"/>
      <c r="X47" s="396"/>
      <c r="Y47" s="396"/>
      <c r="Z47" s="396"/>
      <c r="AA47" s="396"/>
      <c r="AB47" s="396"/>
      <c r="AC47" s="396"/>
      <c r="AD47" s="396"/>
      <c r="AE47" s="396"/>
      <c r="AF47" s="396"/>
      <c r="AG47" s="560"/>
      <c r="AH47" s="431"/>
      <c r="AI47" s="396"/>
      <c r="AJ47" s="396"/>
      <c r="AK47" s="396"/>
      <c r="AL47" s="560"/>
      <c r="AM47" s="431"/>
      <c r="AN47" s="396"/>
      <c r="AO47" s="396"/>
      <c r="AP47" s="562"/>
      <c r="AQ47" s="11">
        <f t="shared" si="0"/>
        <v>0</v>
      </c>
      <c r="AR47" s="114"/>
      <c r="BA47" s="88"/>
      <c r="BB47" s="88"/>
      <c r="BC47" s="88"/>
      <c r="BD47" s="88"/>
    </row>
    <row r="48" spans="1:56" s="11" customFormat="1" ht="15.7" hidden="1" customHeight="1" x14ac:dyDescent="0.25">
      <c r="A48" s="554"/>
      <c r="B48" s="555"/>
      <c r="C48" s="431"/>
      <c r="D48" s="396"/>
      <c r="E48" s="396"/>
      <c r="F48" s="396"/>
      <c r="G48" s="396"/>
      <c r="H48" s="396"/>
      <c r="I48" s="396"/>
      <c r="J48" s="396"/>
      <c r="K48" s="560"/>
      <c r="L48" s="431"/>
      <c r="M48" s="396"/>
      <c r="N48" s="396"/>
      <c r="O48" s="396"/>
      <c r="P48" s="560"/>
      <c r="Q48" s="431"/>
      <c r="R48" s="396"/>
      <c r="S48" s="396"/>
      <c r="T48" s="397"/>
      <c r="U48" s="561"/>
      <c r="V48" s="396"/>
      <c r="W48" s="396"/>
      <c r="X48" s="396"/>
      <c r="Y48" s="396"/>
      <c r="Z48" s="396"/>
      <c r="AA48" s="396"/>
      <c r="AB48" s="396"/>
      <c r="AC48" s="396"/>
      <c r="AD48" s="396"/>
      <c r="AE48" s="396"/>
      <c r="AF48" s="396"/>
      <c r="AG48" s="560"/>
      <c r="AH48" s="431"/>
      <c r="AI48" s="396"/>
      <c r="AJ48" s="396"/>
      <c r="AK48" s="396"/>
      <c r="AL48" s="560"/>
      <c r="AM48" s="431"/>
      <c r="AN48" s="396"/>
      <c r="AO48" s="396"/>
      <c r="AP48" s="562"/>
      <c r="AQ48" s="11">
        <f t="shared" si="0"/>
        <v>0</v>
      </c>
      <c r="AR48" s="114"/>
      <c r="BA48" s="88"/>
      <c r="BB48" s="88"/>
      <c r="BC48" s="88"/>
      <c r="BD48" s="88"/>
    </row>
    <row r="49" spans="1:56" s="11" customFormat="1" ht="15.7" hidden="1" customHeight="1" thickBot="1" x14ac:dyDescent="0.3">
      <c r="A49" s="556"/>
      <c r="B49" s="557"/>
      <c r="C49" s="575"/>
      <c r="D49" s="576"/>
      <c r="E49" s="576"/>
      <c r="F49" s="576"/>
      <c r="G49" s="576"/>
      <c r="H49" s="576"/>
      <c r="I49" s="576"/>
      <c r="J49" s="576"/>
      <c r="K49" s="577"/>
      <c r="L49" s="575"/>
      <c r="M49" s="576"/>
      <c r="N49" s="576"/>
      <c r="O49" s="576"/>
      <c r="P49" s="577"/>
      <c r="Q49" s="575"/>
      <c r="R49" s="576"/>
      <c r="S49" s="576"/>
      <c r="T49" s="578"/>
      <c r="U49" s="579"/>
      <c r="V49" s="576"/>
      <c r="W49" s="576"/>
      <c r="X49" s="576"/>
      <c r="Y49" s="576"/>
      <c r="Z49" s="576"/>
      <c r="AA49" s="576"/>
      <c r="AB49" s="576"/>
      <c r="AC49" s="576"/>
      <c r="AD49" s="576"/>
      <c r="AE49" s="576"/>
      <c r="AF49" s="576"/>
      <c r="AG49" s="577"/>
      <c r="AH49" s="575"/>
      <c r="AI49" s="576"/>
      <c r="AJ49" s="576"/>
      <c r="AK49" s="576"/>
      <c r="AL49" s="577"/>
      <c r="AM49" s="575"/>
      <c r="AN49" s="576"/>
      <c r="AO49" s="576"/>
      <c r="AP49" s="580"/>
      <c r="AQ49" s="11">
        <f t="shared" si="0"/>
        <v>0</v>
      </c>
      <c r="AR49" s="114"/>
      <c r="BA49" s="88"/>
      <c r="BB49" s="88"/>
      <c r="BC49" s="88"/>
      <c r="BD49" s="88"/>
    </row>
    <row r="50" spans="1:56" s="11" customFormat="1" hidden="1" thickTop="1" thickBot="1" x14ac:dyDescent="0.3">
      <c r="A50" s="458" t="str">
        <f>Sprachen!L351</f>
        <v>Varianten-PPF</v>
      </c>
      <c r="B50" s="459"/>
      <c r="C50" s="459"/>
      <c r="D50" s="459"/>
      <c r="E50" s="459"/>
      <c r="F50" s="459"/>
      <c r="G50" s="459"/>
      <c r="H50" s="459"/>
      <c r="I50" s="459"/>
      <c r="J50" s="459"/>
      <c r="K50" s="459"/>
      <c r="L50" s="459"/>
      <c r="M50" s="459"/>
      <c r="N50" s="459"/>
      <c r="O50" s="459"/>
      <c r="P50" s="459"/>
      <c r="Q50" s="459"/>
      <c r="R50" s="459"/>
      <c r="S50" s="459"/>
      <c r="T50" s="459"/>
      <c r="U50" s="459"/>
      <c r="V50" s="459"/>
      <c r="W50" s="459"/>
      <c r="X50" s="459"/>
      <c r="Y50" s="459"/>
      <c r="Z50" s="459"/>
      <c r="AA50" s="459"/>
      <c r="AB50" s="459"/>
      <c r="AC50" s="459"/>
      <c r="AD50" s="459"/>
      <c r="AE50" s="459"/>
      <c r="AF50" s="459"/>
      <c r="AG50" s="459"/>
      <c r="AH50" s="459"/>
      <c r="AI50" s="459"/>
      <c r="AJ50" s="459"/>
      <c r="AK50" s="459"/>
      <c r="AL50" s="459"/>
      <c r="AM50" s="459"/>
      <c r="AN50" s="459"/>
      <c r="AO50" s="459"/>
      <c r="AP50" s="460"/>
      <c r="AR50" s="114"/>
      <c r="BA50" s="88"/>
      <c r="BB50" s="88"/>
      <c r="BC50" s="88"/>
      <c r="BD50" s="88"/>
    </row>
    <row r="51" spans="1:56" s="11" customFormat="1" ht="15.7" hidden="1" customHeight="1" thickTop="1" thickBot="1" x14ac:dyDescent="0.3">
      <c r="A51" s="563"/>
      <c r="B51" s="564"/>
      <c r="C51" s="548" t="str">
        <f>Sprachen!L352</f>
        <v>Varianten-PPF zu bereits vorgelegtem PPF-Verfahren</v>
      </c>
      <c r="D51" s="549"/>
      <c r="E51" s="549"/>
      <c r="F51" s="549"/>
      <c r="G51" s="549"/>
      <c r="H51" s="549"/>
      <c r="I51" s="549"/>
      <c r="J51" s="549"/>
      <c r="K51" s="549"/>
      <c r="L51" s="549"/>
      <c r="M51" s="549"/>
      <c r="N51" s="549"/>
      <c r="O51" s="549"/>
      <c r="P51" s="549"/>
      <c r="Q51" s="549"/>
      <c r="R51" s="549"/>
      <c r="S51" s="549"/>
      <c r="T51" s="549"/>
      <c r="U51" s="549"/>
      <c r="V51" s="549"/>
      <c r="W51" s="549"/>
      <c r="X51" s="549"/>
      <c r="Y51" s="549"/>
      <c r="Z51" s="549"/>
      <c r="AA51" s="549"/>
      <c r="AB51" s="549"/>
      <c r="AC51" s="549"/>
      <c r="AD51" s="549"/>
      <c r="AE51" s="549"/>
      <c r="AF51" s="549"/>
      <c r="AG51" s="549"/>
      <c r="AH51" s="549"/>
      <c r="AI51" s="549"/>
      <c r="AJ51" s="549"/>
      <c r="AK51" s="549"/>
      <c r="AL51" s="549"/>
      <c r="AM51" s="549"/>
      <c r="AN51" s="549"/>
      <c r="AO51" s="549"/>
      <c r="AP51" s="565"/>
      <c r="AR51" s="114"/>
      <c r="BA51" s="88"/>
      <c r="BB51" s="88"/>
      <c r="BC51" s="88"/>
      <c r="BD51" s="88"/>
    </row>
    <row r="52" spans="1:56" s="11" customFormat="1" ht="22.5" hidden="1" customHeight="1" thickBot="1" x14ac:dyDescent="0.3">
      <c r="A52" s="554"/>
      <c r="B52" s="555"/>
      <c r="C52" s="566" t="str">
        <f>Sprachen!L299</f>
        <v>Referenz-Berichtsnummer Organisation</v>
      </c>
      <c r="D52" s="567"/>
      <c r="E52" s="567"/>
      <c r="F52" s="567"/>
      <c r="G52" s="567"/>
      <c r="H52" s="567"/>
      <c r="I52" s="567"/>
      <c r="J52" s="567"/>
      <c r="K52" s="568"/>
      <c r="L52" s="569" t="str">
        <f>Sprachen!L77</f>
        <v>Berichtsversion</v>
      </c>
      <c r="M52" s="570"/>
      <c r="N52" s="570"/>
      <c r="O52" s="570"/>
      <c r="P52" s="571"/>
      <c r="Q52" s="566" t="str">
        <f>Sprachen!L91</f>
        <v>Datum</v>
      </c>
      <c r="R52" s="567"/>
      <c r="S52" s="567"/>
      <c r="T52" s="572"/>
      <c r="U52" s="573" t="str">
        <f>Sprachen!L298</f>
        <v>Referenz-Berichtsnummer Kunden</v>
      </c>
      <c r="V52" s="567"/>
      <c r="W52" s="567"/>
      <c r="X52" s="567"/>
      <c r="Y52" s="567"/>
      <c r="Z52" s="567"/>
      <c r="AA52" s="567"/>
      <c r="AB52" s="567"/>
      <c r="AC52" s="567"/>
      <c r="AD52" s="567"/>
      <c r="AE52" s="567"/>
      <c r="AF52" s="567"/>
      <c r="AG52" s="568"/>
      <c r="AH52" s="569" t="str">
        <f>Sprachen!L77</f>
        <v>Berichtsversion</v>
      </c>
      <c r="AI52" s="570"/>
      <c r="AJ52" s="570"/>
      <c r="AK52" s="570"/>
      <c r="AL52" s="571"/>
      <c r="AM52" s="566" t="str">
        <f>Sprachen!L91</f>
        <v>Datum</v>
      </c>
      <c r="AN52" s="567"/>
      <c r="AO52" s="567"/>
      <c r="AP52" s="574"/>
      <c r="AR52" s="114"/>
      <c r="BA52" s="88"/>
      <c r="BB52" s="88"/>
      <c r="BC52" s="88"/>
      <c r="BD52" s="88"/>
    </row>
    <row r="53" spans="1:56" s="11" customFormat="1" ht="15.7" hidden="1" customHeight="1" thickBot="1" x14ac:dyDescent="0.3">
      <c r="A53" s="556"/>
      <c r="B53" s="557"/>
      <c r="C53" s="535"/>
      <c r="D53" s="536"/>
      <c r="E53" s="536"/>
      <c r="F53" s="536"/>
      <c r="G53" s="536"/>
      <c r="H53" s="536"/>
      <c r="I53" s="536"/>
      <c r="J53" s="536"/>
      <c r="K53" s="537"/>
      <c r="L53" s="538"/>
      <c r="M53" s="539"/>
      <c r="N53" s="539"/>
      <c r="O53" s="539"/>
      <c r="P53" s="540"/>
      <c r="Q53" s="535"/>
      <c r="R53" s="536"/>
      <c r="S53" s="536"/>
      <c r="T53" s="541"/>
      <c r="U53" s="542"/>
      <c r="V53" s="536"/>
      <c r="W53" s="536"/>
      <c r="X53" s="536"/>
      <c r="Y53" s="536"/>
      <c r="Z53" s="536"/>
      <c r="AA53" s="536"/>
      <c r="AB53" s="536"/>
      <c r="AC53" s="536"/>
      <c r="AD53" s="536"/>
      <c r="AE53" s="536"/>
      <c r="AF53" s="536"/>
      <c r="AG53" s="537"/>
      <c r="AH53" s="535"/>
      <c r="AI53" s="536"/>
      <c r="AJ53" s="536"/>
      <c r="AK53" s="536"/>
      <c r="AL53" s="537"/>
      <c r="AM53" s="535"/>
      <c r="AN53" s="536"/>
      <c r="AO53" s="536"/>
      <c r="AP53" s="543"/>
      <c r="AQ53" s="11">
        <f>COUNTA(C53:AP53)</f>
        <v>0</v>
      </c>
      <c r="AR53" s="114"/>
      <c r="BA53" s="88"/>
      <c r="BB53" s="88"/>
      <c r="BC53" s="88"/>
      <c r="BD53" s="88"/>
    </row>
    <row r="54" spans="1:56" s="11" customFormat="1" hidden="1" thickTop="1" thickBot="1" x14ac:dyDescent="0.3">
      <c r="A54" s="458" t="str">
        <f>Sprachen!L318</f>
        <v>Setzteile</v>
      </c>
      <c r="B54" s="459"/>
      <c r="C54" s="459"/>
      <c r="D54" s="459"/>
      <c r="E54" s="459"/>
      <c r="F54" s="459"/>
      <c r="G54" s="459"/>
      <c r="H54" s="459"/>
      <c r="I54" s="459"/>
      <c r="J54" s="459"/>
      <c r="K54" s="459"/>
      <c r="L54" s="459"/>
      <c r="M54" s="459"/>
      <c r="N54" s="459"/>
      <c r="O54" s="459"/>
      <c r="P54" s="459"/>
      <c r="Q54" s="459"/>
      <c r="R54" s="459"/>
      <c r="S54" s="459"/>
      <c r="T54" s="459"/>
      <c r="U54" s="459"/>
      <c r="V54" s="459"/>
      <c r="W54" s="459"/>
      <c r="X54" s="459"/>
      <c r="Y54" s="459"/>
      <c r="Z54" s="459"/>
      <c r="AA54" s="459"/>
      <c r="AB54" s="459"/>
      <c r="AC54" s="459"/>
      <c r="AD54" s="459"/>
      <c r="AE54" s="459"/>
      <c r="AF54" s="459"/>
      <c r="AG54" s="459"/>
      <c r="AH54" s="459"/>
      <c r="AI54" s="459"/>
      <c r="AJ54" s="459"/>
      <c r="AK54" s="459"/>
      <c r="AL54" s="459"/>
      <c r="AM54" s="459"/>
      <c r="AN54" s="459"/>
      <c r="AO54" s="459"/>
      <c r="AP54" s="460"/>
      <c r="AR54" s="114"/>
      <c r="BA54" s="88"/>
      <c r="BB54" s="88"/>
      <c r="BC54" s="88"/>
      <c r="BD54" s="88"/>
    </row>
    <row r="55" spans="1:56" s="11" customFormat="1" ht="15.7" hidden="1" customHeight="1" thickTop="1" thickBot="1" x14ac:dyDescent="0.3">
      <c r="A55" s="477"/>
      <c r="B55" s="547"/>
      <c r="C55" s="581" t="str">
        <f>Sprachen!L319</f>
        <v>Setzteile mit Q-Verantwortung der Organisation</v>
      </c>
      <c r="D55" s="582"/>
      <c r="E55" s="582"/>
      <c r="F55" s="582"/>
      <c r="G55" s="582"/>
      <c r="H55" s="582"/>
      <c r="I55" s="582"/>
      <c r="J55" s="582"/>
      <c r="K55" s="582"/>
      <c r="L55" s="582"/>
      <c r="M55" s="582"/>
      <c r="N55" s="582"/>
      <c r="O55" s="582"/>
      <c r="P55" s="582"/>
      <c r="Q55" s="582"/>
      <c r="R55" s="582"/>
      <c r="S55" s="582"/>
      <c r="T55" s="582"/>
      <c r="U55" s="550" t="str">
        <f>Sprachen!L158</f>
        <v>ggf. Anhang für Auflistung aller betroffenen Sachnrn. verwenden</v>
      </c>
      <c r="V55" s="550"/>
      <c r="W55" s="550"/>
      <c r="X55" s="550"/>
      <c r="Y55" s="550"/>
      <c r="Z55" s="550"/>
      <c r="AA55" s="550"/>
      <c r="AB55" s="550"/>
      <c r="AC55" s="550"/>
      <c r="AD55" s="550"/>
      <c r="AE55" s="550"/>
      <c r="AF55" s="550"/>
      <c r="AG55" s="550"/>
      <c r="AH55" s="550"/>
      <c r="AI55" s="550"/>
      <c r="AJ55" s="550"/>
      <c r="AK55" s="550"/>
      <c r="AL55" s="550"/>
      <c r="AM55" s="550"/>
      <c r="AN55" s="550"/>
      <c r="AO55" s="550"/>
      <c r="AP55" s="551"/>
      <c r="AR55" s="114"/>
      <c r="BA55" s="88"/>
      <c r="BB55" s="88"/>
      <c r="BC55" s="88"/>
      <c r="BD55" s="88"/>
    </row>
    <row r="56" spans="1:56" s="11" customFormat="1" ht="21.75" hidden="1" customHeight="1" thickBot="1" x14ac:dyDescent="0.3">
      <c r="A56" s="552"/>
      <c r="B56" s="553"/>
      <c r="C56" s="529" t="str">
        <f>Sprachen!L67</f>
        <v>Benennung Organisation</v>
      </c>
      <c r="D56" s="530"/>
      <c r="E56" s="530"/>
      <c r="F56" s="530"/>
      <c r="G56" s="530"/>
      <c r="H56" s="530"/>
      <c r="I56" s="530"/>
      <c r="J56" s="530"/>
      <c r="K56" s="531"/>
      <c r="L56" s="529" t="str">
        <f>Sprachen!L304</f>
        <v>Sachnummer</v>
      </c>
      <c r="M56" s="530"/>
      <c r="N56" s="530"/>
      <c r="O56" s="530"/>
      <c r="P56" s="531"/>
      <c r="Q56" s="532" t="str">
        <f>Sprachen!L361</f>
        <v>Version/ Datum</v>
      </c>
      <c r="R56" s="533"/>
      <c r="S56" s="533"/>
      <c r="T56" s="558"/>
      <c r="U56" s="559" t="str">
        <f>Sprachen!L66</f>
        <v>Benennung Kunde</v>
      </c>
      <c r="V56" s="530"/>
      <c r="W56" s="530"/>
      <c r="X56" s="530"/>
      <c r="Y56" s="530"/>
      <c r="Z56" s="530"/>
      <c r="AA56" s="530"/>
      <c r="AB56" s="530"/>
      <c r="AC56" s="530"/>
      <c r="AD56" s="530"/>
      <c r="AE56" s="530"/>
      <c r="AF56" s="530"/>
      <c r="AG56" s="531"/>
      <c r="AH56" s="529" t="str">
        <f>Sprachen!L304</f>
        <v>Sachnummer</v>
      </c>
      <c r="AI56" s="530"/>
      <c r="AJ56" s="530"/>
      <c r="AK56" s="530"/>
      <c r="AL56" s="531"/>
      <c r="AM56" s="532" t="str">
        <f>Sprachen!L361</f>
        <v>Version/ Datum</v>
      </c>
      <c r="AN56" s="533"/>
      <c r="AO56" s="533"/>
      <c r="AP56" s="534"/>
      <c r="AR56" s="114"/>
      <c r="BA56" s="88"/>
      <c r="BB56" s="88"/>
      <c r="BC56" s="88"/>
      <c r="BD56" s="88"/>
    </row>
    <row r="57" spans="1:56" s="11" customFormat="1" ht="15.7" hidden="1" customHeight="1" x14ac:dyDescent="0.25">
      <c r="A57" s="554"/>
      <c r="B57" s="555"/>
      <c r="C57" s="535"/>
      <c r="D57" s="536"/>
      <c r="E57" s="536"/>
      <c r="F57" s="536"/>
      <c r="G57" s="536"/>
      <c r="H57" s="536"/>
      <c r="I57" s="536"/>
      <c r="J57" s="536"/>
      <c r="K57" s="537"/>
      <c r="L57" s="538"/>
      <c r="M57" s="539"/>
      <c r="N57" s="539"/>
      <c r="O57" s="539"/>
      <c r="P57" s="540"/>
      <c r="Q57" s="535"/>
      <c r="R57" s="536"/>
      <c r="S57" s="536"/>
      <c r="T57" s="541"/>
      <c r="U57" s="542"/>
      <c r="V57" s="536"/>
      <c r="W57" s="536"/>
      <c r="X57" s="536"/>
      <c r="Y57" s="536"/>
      <c r="Z57" s="536"/>
      <c r="AA57" s="536"/>
      <c r="AB57" s="536"/>
      <c r="AC57" s="536"/>
      <c r="AD57" s="536"/>
      <c r="AE57" s="536"/>
      <c r="AF57" s="536"/>
      <c r="AG57" s="537"/>
      <c r="AH57" s="535"/>
      <c r="AI57" s="536"/>
      <c r="AJ57" s="536"/>
      <c r="AK57" s="536"/>
      <c r="AL57" s="537"/>
      <c r="AM57" s="535"/>
      <c r="AN57" s="536"/>
      <c r="AO57" s="536"/>
      <c r="AP57" s="543"/>
      <c r="AQ57" s="11">
        <f>COUNTA(C57:AP57)</f>
        <v>0</v>
      </c>
      <c r="AR57" s="114"/>
      <c r="BA57" s="88"/>
      <c r="BB57" s="88"/>
      <c r="BC57" s="88"/>
      <c r="BD57" s="88"/>
    </row>
    <row r="58" spans="1:56" s="11" customFormat="1" ht="15.7" hidden="1" customHeight="1" x14ac:dyDescent="0.25">
      <c r="A58" s="554"/>
      <c r="B58" s="555"/>
      <c r="C58" s="431"/>
      <c r="D58" s="396"/>
      <c r="E58" s="396"/>
      <c r="F58" s="396"/>
      <c r="G58" s="396"/>
      <c r="H58" s="396"/>
      <c r="I58" s="396"/>
      <c r="J58" s="396"/>
      <c r="K58" s="560"/>
      <c r="L58" s="431"/>
      <c r="M58" s="396"/>
      <c r="N58" s="396"/>
      <c r="O58" s="396"/>
      <c r="P58" s="560"/>
      <c r="Q58" s="431"/>
      <c r="R58" s="396"/>
      <c r="S58" s="396"/>
      <c r="T58" s="397"/>
      <c r="U58" s="561"/>
      <c r="V58" s="396"/>
      <c r="W58" s="396"/>
      <c r="X58" s="396"/>
      <c r="Y58" s="396"/>
      <c r="Z58" s="396"/>
      <c r="AA58" s="396"/>
      <c r="AB58" s="396"/>
      <c r="AC58" s="396"/>
      <c r="AD58" s="396"/>
      <c r="AE58" s="396"/>
      <c r="AF58" s="396"/>
      <c r="AG58" s="560"/>
      <c r="AH58" s="431"/>
      <c r="AI58" s="396"/>
      <c r="AJ58" s="396"/>
      <c r="AK58" s="396"/>
      <c r="AL58" s="560"/>
      <c r="AM58" s="431"/>
      <c r="AN58" s="396"/>
      <c r="AO58" s="396"/>
      <c r="AP58" s="562"/>
      <c r="AQ58" s="11">
        <f t="shared" ref="AQ58:AQ63" si="1">COUNTA(C58:AP58)</f>
        <v>0</v>
      </c>
      <c r="AR58" s="114"/>
      <c r="BA58" s="88"/>
      <c r="BB58" s="88"/>
      <c r="BC58" s="88"/>
      <c r="BD58" s="88"/>
    </row>
    <row r="59" spans="1:56" s="11" customFormat="1" ht="15.7" hidden="1" customHeight="1" x14ac:dyDescent="0.25">
      <c r="A59" s="554"/>
      <c r="B59" s="555"/>
      <c r="C59" s="431"/>
      <c r="D59" s="396"/>
      <c r="E59" s="396"/>
      <c r="F59" s="396"/>
      <c r="G59" s="396"/>
      <c r="H59" s="396"/>
      <c r="I59" s="396"/>
      <c r="J59" s="396"/>
      <c r="K59" s="560"/>
      <c r="L59" s="431"/>
      <c r="M59" s="396"/>
      <c r="N59" s="396"/>
      <c r="O59" s="396"/>
      <c r="P59" s="560"/>
      <c r="Q59" s="431"/>
      <c r="R59" s="396"/>
      <c r="S59" s="396"/>
      <c r="T59" s="397"/>
      <c r="U59" s="561"/>
      <c r="V59" s="396"/>
      <c r="W59" s="396"/>
      <c r="X59" s="396"/>
      <c r="Y59" s="396"/>
      <c r="Z59" s="396"/>
      <c r="AA59" s="396"/>
      <c r="AB59" s="396"/>
      <c r="AC59" s="396"/>
      <c r="AD59" s="396"/>
      <c r="AE59" s="396"/>
      <c r="AF59" s="396"/>
      <c r="AG59" s="560"/>
      <c r="AH59" s="431"/>
      <c r="AI59" s="396"/>
      <c r="AJ59" s="396"/>
      <c r="AK59" s="396"/>
      <c r="AL59" s="560"/>
      <c r="AM59" s="431"/>
      <c r="AN59" s="396"/>
      <c r="AO59" s="396"/>
      <c r="AP59" s="562"/>
      <c r="AQ59" s="11">
        <f t="shared" si="1"/>
        <v>0</v>
      </c>
      <c r="AR59" s="114"/>
      <c r="BA59" s="88"/>
      <c r="BB59" s="88"/>
      <c r="BC59" s="88"/>
      <c r="BD59" s="88"/>
    </row>
    <row r="60" spans="1:56" s="11" customFormat="1" ht="15.7" hidden="1" customHeight="1" x14ac:dyDescent="0.25">
      <c r="A60" s="554"/>
      <c r="B60" s="555"/>
      <c r="C60" s="431"/>
      <c r="D60" s="396"/>
      <c r="E60" s="396"/>
      <c r="F60" s="396"/>
      <c r="G60" s="396"/>
      <c r="H60" s="396"/>
      <c r="I60" s="396"/>
      <c r="J60" s="396"/>
      <c r="K60" s="560"/>
      <c r="L60" s="431"/>
      <c r="M60" s="396"/>
      <c r="N60" s="396"/>
      <c r="O60" s="396"/>
      <c r="P60" s="560"/>
      <c r="Q60" s="431"/>
      <c r="R60" s="396"/>
      <c r="S60" s="396"/>
      <c r="T60" s="397"/>
      <c r="U60" s="561"/>
      <c r="V60" s="396"/>
      <c r="W60" s="396"/>
      <c r="X60" s="396"/>
      <c r="Y60" s="396"/>
      <c r="Z60" s="396"/>
      <c r="AA60" s="396"/>
      <c r="AB60" s="396"/>
      <c r="AC60" s="396"/>
      <c r="AD60" s="396"/>
      <c r="AE60" s="396"/>
      <c r="AF60" s="396"/>
      <c r="AG60" s="560"/>
      <c r="AH60" s="431"/>
      <c r="AI60" s="396"/>
      <c r="AJ60" s="396"/>
      <c r="AK60" s="396"/>
      <c r="AL60" s="560"/>
      <c r="AM60" s="431"/>
      <c r="AN60" s="396"/>
      <c r="AO60" s="396"/>
      <c r="AP60" s="562"/>
      <c r="AQ60" s="11">
        <f t="shared" si="1"/>
        <v>0</v>
      </c>
      <c r="AR60" s="114"/>
      <c r="BA60" s="88"/>
      <c r="BB60" s="88"/>
      <c r="BC60" s="88"/>
      <c r="BD60" s="88"/>
    </row>
    <row r="61" spans="1:56" s="11" customFormat="1" ht="15.7" hidden="1" customHeight="1" x14ac:dyDescent="0.25">
      <c r="A61" s="554"/>
      <c r="B61" s="555"/>
      <c r="C61" s="431"/>
      <c r="D61" s="396"/>
      <c r="E61" s="396"/>
      <c r="F61" s="396"/>
      <c r="G61" s="396"/>
      <c r="H61" s="396"/>
      <c r="I61" s="396"/>
      <c r="J61" s="396"/>
      <c r="K61" s="560"/>
      <c r="L61" s="431"/>
      <c r="M61" s="396"/>
      <c r="N61" s="396"/>
      <c r="O61" s="396"/>
      <c r="P61" s="560"/>
      <c r="Q61" s="431"/>
      <c r="R61" s="396"/>
      <c r="S61" s="396"/>
      <c r="T61" s="397"/>
      <c r="U61" s="561"/>
      <c r="V61" s="396"/>
      <c r="W61" s="396"/>
      <c r="X61" s="396"/>
      <c r="Y61" s="396"/>
      <c r="Z61" s="396"/>
      <c r="AA61" s="396"/>
      <c r="AB61" s="396"/>
      <c r="AC61" s="396"/>
      <c r="AD61" s="396"/>
      <c r="AE61" s="396"/>
      <c r="AF61" s="396"/>
      <c r="AG61" s="560"/>
      <c r="AH61" s="431"/>
      <c r="AI61" s="396"/>
      <c r="AJ61" s="396"/>
      <c r="AK61" s="396"/>
      <c r="AL61" s="560"/>
      <c r="AM61" s="431"/>
      <c r="AN61" s="396"/>
      <c r="AO61" s="396"/>
      <c r="AP61" s="562"/>
      <c r="AQ61" s="11">
        <f t="shared" si="1"/>
        <v>0</v>
      </c>
      <c r="AR61" s="114"/>
      <c r="BA61" s="88"/>
      <c r="BB61" s="88"/>
      <c r="BC61" s="88"/>
      <c r="BD61" s="88"/>
    </row>
    <row r="62" spans="1:56" s="11" customFormat="1" ht="15.7" hidden="1" customHeight="1" x14ac:dyDescent="0.25">
      <c r="A62" s="554"/>
      <c r="B62" s="555"/>
      <c r="C62" s="431"/>
      <c r="D62" s="396"/>
      <c r="E62" s="396"/>
      <c r="F62" s="396"/>
      <c r="G62" s="396"/>
      <c r="H62" s="396"/>
      <c r="I62" s="396"/>
      <c r="J62" s="396"/>
      <c r="K62" s="560"/>
      <c r="L62" s="431"/>
      <c r="M62" s="396"/>
      <c r="N62" s="396"/>
      <c r="O62" s="396"/>
      <c r="P62" s="560"/>
      <c r="Q62" s="431"/>
      <c r="R62" s="396"/>
      <c r="S62" s="396"/>
      <c r="T62" s="397"/>
      <c r="U62" s="561"/>
      <c r="V62" s="396"/>
      <c r="W62" s="396"/>
      <c r="X62" s="396"/>
      <c r="Y62" s="396"/>
      <c r="Z62" s="396"/>
      <c r="AA62" s="396"/>
      <c r="AB62" s="396"/>
      <c r="AC62" s="396"/>
      <c r="AD62" s="396"/>
      <c r="AE62" s="396"/>
      <c r="AF62" s="396"/>
      <c r="AG62" s="560"/>
      <c r="AH62" s="431"/>
      <c r="AI62" s="396"/>
      <c r="AJ62" s="396"/>
      <c r="AK62" s="396"/>
      <c r="AL62" s="560"/>
      <c r="AM62" s="431"/>
      <c r="AN62" s="396"/>
      <c r="AO62" s="396"/>
      <c r="AP62" s="562"/>
      <c r="AQ62" s="11">
        <f t="shared" si="1"/>
        <v>0</v>
      </c>
      <c r="AR62" s="114"/>
      <c r="BA62" s="88"/>
      <c r="BB62" s="88"/>
      <c r="BC62" s="88"/>
      <c r="BD62" s="88"/>
    </row>
    <row r="63" spans="1:56" s="11" customFormat="1" ht="15.7" hidden="1" customHeight="1" thickBot="1" x14ac:dyDescent="0.3">
      <c r="A63" s="556"/>
      <c r="B63" s="557"/>
      <c r="C63" s="575"/>
      <c r="D63" s="576"/>
      <c r="E63" s="576"/>
      <c r="F63" s="576"/>
      <c r="G63" s="576"/>
      <c r="H63" s="576"/>
      <c r="I63" s="576"/>
      <c r="J63" s="576"/>
      <c r="K63" s="577"/>
      <c r="L63" s="575"/>
      <c r="M63" s="576"/>
      <c r="N63" s="576"/>
      <c r="O63" s="576"/>
      <c r="P63" s="577"/>
      <c r="Q63" s="575"/>
      <c r="R63" s="576"/>
      <c r="S63" s="576"/>
      <c r="T63" s="578"/>
      <c r="U63" s="579"/>
      <c r="V63" s="576"/>
      <c r="W63" s="576"/>
      <c r="X63" s="576"/>
      <c r="Y63" s="576"/>
      <c r="Z63" s="576"/>
      <c r="AA63" s="576"/>
      <c r="AB63" s="576"/>
      <c r="AC63" s="576"/>
      <c r="AD63" s="576"/>
      <c r="AE63" s="576"/>
      <c r="AF63" s="576"/>
      <c r="AG63" s="577"/>
      <c r="AH63" s="575"/>
      <c r="AI63" s="576"/>
      <c r="AJ63" s="576"/>
      <c r="AK63" s="576"/>
      <c r="AL63" s="577"/>
      <c r="AM63" s="575"/>
      <c r="AN63" s="576"/>
      <c r="AO63" s="576"/>
      <c r="AP63" s="580"/>
      <c r="AQ63" s="11">
        <f t="shared" si="1"/>
        <v>0</v>
      </c>
      <c r="AR63" s="114"/>
      <c r="BA63" s="88"/>
      <c r="BB63" s="88"/>
      <c r="BC63" s="88"/>
      <c r="BD63" s="88"/>
    </row>
    <row r="64" spans="1:56" s="11" customFormat="1" ht="15.7" hidden="1" customHeight="1" thickTop="1" thickBot="1" x14ac:dyDescent="0.3">
      <c r="A64" s="477"/>
      <c r="B64" s="547"/>
      <c r="C64" s="581" t="str">
        <f>Sprachen!L320</f>
        <v>Setzteile mit Q-Verantwortung des Kunden</v>
      </c>
      <c r="D64" s="582"/>
      <c r="E64" s="582"/>
      <c r="F64" s="582"/>
      <c r="G64" s="582"/>
      <c r="H64" s="582"/>
      <c r="I64" s="582"/>
      <c r="J64" s="582"/>
      <c r="K64" s="582"/>
      <c r="L64" s="582"/>
      <c r="M64" s="582"/>
      <c r="N64" s="582"/>
      <c r="O64" s="582"/>
      <c r="P64" s="582"/>
      <c r="Q64" s="582"/>
      <c r="R64" s="582"/>
      <c r="S64" s="582"/>
      <c r="T64" s="582"/>
      <c r="U64" s="550" t="str">
        <f>Sprachen!L158</f>
        <v>ggf. Anhang für Auflistung aller betroffenen Sachnrn. verwenden</v>
      </c>
      <c r="V64" s="550"/>
      <c r="W64" s="550"/>
      <c r="X64" s="550"/>
      <c r="Y64" s="550"/>
      <c r="Z64" s="550"/>
      <c r="AA64" s="550"/>
      <c r="AB64" s="550"/>
      <c r="AC64" s="550"/>
      <c r="AD64" s="550"/>
      <c r="AE64" s="550"/>
      <c r="AF64" s="550"/>
      <c r="AG64" s="550"/>
      <c r="AH64" s="550"/>
      <c r="AI64" s="550"/>
      <c r="AJ64" s="550"/>
      <c r="AK64" s="550"/>
      <c r="AL64" s="550"/>
      <c r="AM64" s="550"/>
      <c r="AN64" s="550"/>
      <c r="AO64" s="550"/>
      <c r="AP64" s="551"/>
      <c r="AR64" s="114"/>
      <c r="BA64" s="88"/>
      <c r="BB64" s="88"/>
      <c r="BC64" s="88"/>
      <c r="BD64" s="88"/>
    </row>
    <row r="65" spans="1:56" s="11" customFormat="1" ht="21.75" hidden="1" customHeight="1" thickBot="1" x14ac:dyDescent="0.3">
      <c r="A65" s="552"/>
      <c r="B65" s="553"/>
      <c r="C65" s="529" t="str">
        <f>Sprachen!L67</f>
        <v>Benennung Organisation</v>
      </c>
      <c r="D65" s="530"/>
      <c r="E65" s="530"/>
      <c r="F65" s="530"/>
      <c r="G65" s="530"/>
      <c r="H65" s="530"/>
      <c r="I65" s="530"/>
      <c r="J65" s="530"/>
      <c r="K65" s="531"/>
      <c r="L65" s="529" t="str">
        <f>Sprachen!L304</f>
        <v>Sachnummer</v>
      </c>
      <c r="M65" s="530"/>
      <c r="N65" s="530"/>
      <c r="O65" s="530"/>
      <c r="P65" s="531"/>
      <c r="Q65" s="532" t="str">
        <f>Sprachen!L361</f>
        <v>Version/ Datum</v>
      </c>
      <c r="R65" s="533"/>
      <c r="S65" s="533"/>
      <c r="T65" s="558"/>
      <c r="U65" s="559" t="str">
        <f>Sprachen!L66</f>
        <v>Benennung Kunde</v>
      </c>
      <c r="V65" s="530"/>
      <c r="W65" s="530"/>
      <c r="X65" s="530"/>
      <c r="Y65" s="530"/>
      <c r="Z65" s="530"/>
      <c r="AA65" s="530"/>
      <c r="AB65" s="530"/>
      <c r="AC65" s="530"/>
      <c r="AD65" s="530"/>
      <c r="AE65" s="530"/>
      <c r="AF65" s="530"/>
      <c r="AG65" s="531"/>
      <c r="AH65" s="529" t="str">
        <f>Sprachen!L304</f>
        <v>Sachnummer</v>
      </c>
      <c r="AI65" s="530"/>
      <c r="AJ65" s="530"/>
      <c r="AK65" s="530"/>
      <c r="AL65" s="531"/>
      <c r="AM65" s="532" t="str">
        <f>Sprachen!L361</f>
        <v>Version/ Datum</v>
      </c>
      <c r="AN65" s="533"/>
      <c r="AO65" s="533"/>
      <c r="AP65" s="534"/>
      <c r="AR65" s="114"/>
      <c r="BA65" s="88"/>
      <c r="BB65" s="88"/>
      <c r="BC65" s="88"/>
      <c r="BD65" s="88"/>
    </row>
    <row r="66" spans="1:56" s="11" customFormat="1" ht="15.7" hidden="1" customHeight="1" x14ac:dyDescent="0.25">
      <c r="A66" s="554"/>
      <c r="B66" s="555"/>
      <c r="C66" s="535"/>
      <c r="D66" s="536"/>
      <c r="E66" s="536"/>
      <c r="F66" s="536"/>
      <c r="G66" s="536"/>
      <c r="H66" s="536"/>
      <c r="I66" s="536"/>
      <c r="J66" s="536"/>
      <c r="K66" s="537"/>
      <c r="L66" s="538"/>
      <c r="M66" s="539"/>
      <c r="N66" s="539"/>
      <c r="O66" s="539"/>
      <c r="P66" s="540"/>
      <c r="Q66" s="535"/>
      <c r="R66" s="536"/>
      <c r="S66" s="536"/>
      <c r="T66" s="541"/>
      <c r="U66" s="542"/>
      <c r="V66" s="536"/>
      <c r="W66" s="536"/>
      <c r="X66" s="536"/>
      <c r="Y66" s="536"/>
      <c r="Z66" s="536"/>
      <c r="AA66" s="536"/>
      <c r="AB66" s="536"/>
      <c r="AC66" s="536"/>
      <c r="AD66" s="536"/>
      <c r="AE66" s="536"/>
      <c r="AF66" s="536"/>
      <c r="AG66" s="537"/>
      <c r="AH66" s="535"/>
      <c r="AI66" s="536"/>
      <c r="AJ66" s="536"/>
      <c r="AK66" s="536"/>
      <c r="AL66" s="537"/>
      <c r="AM66" s="535"/>
      <c r="AN66" s="536"/>
      <c r="AO66" s="536"/>
      <c r="AP66" s="543"/>
      <c r="AQ66" s="11">
        <f t="shared" ref="AQ66:AQ72" si="2">COUNTA(C66:AP66)</f>
        <v>0</v>
      </c>
      <c r="AR66" s="114"/>
      <c r="BA66" s="88"/>
      <c r="BB66" s="88"/>
      <c r="BC66" s="88"/>
      <c r="BD66" s="88"/>
    </row>
    <row r="67" spans="1:56" s="11" customFormat="1" ht="15.7" hidden="1" customHeight="1" x14ac:dyDescent="0.25">
      <c r="A67" s="554"/>
      <c r="B67" s="555"/>
      <c r="C67" s="431"/>
      <c r="D67" s="396"/>
      <c r="E67" s="396"/>
      <c r="F67" s="396"/>
      <c r="G67" s="396"/>
      <c r="H67" s="396"/>
      <c r="I67" s="396"/>
      <c r="J67" s="396"/>
      <c r="K67" s="560"/>
      <c r="L67" s="431"/>
      <c r="M67" s="396"/>
      <c r="N67" s="396"/>
      <c r="O67" s="396"/>
      <c r="P67" s="560"/>
      <c r="Q67" s="431"/>
      <c r="R67" s="396"/>
      <c r="S67" s="396"/>
      <c r="T67" s="397"/>
      <c r="U67" s="561"/>
      <c r="V67" s="396"/>
      <c r="W67" s="396"/>
      <c r="X67" s="396"/>
      <c r="Y67" s="396"/>
      <c r="Z67" s="396"/>
      <c r="AA67" s="396"/>
      <c r="AB67" s="396"/>
      <c r="AC67" s="396"/>
      <c r="AD67" s="396"/>
      <c r="AE67" s="396"/>
      <c r="AF67" s="396"/>
      <c r="AG67" s="560"/>
      <c r="AH67" s="431"/>
      <c r="AI67" s="396"/>
      <c r="AJ67" s="396"/>
      <c r="AK67" s="396"/>
      <c r="AL67" s="560"/>
      <c r="AM67" s="431"/>
      <c r="AN67" s="396"/>
      <c r="AO67" s="396"/>
      <c r="AP67" s="562"/>
      <c r="AQ67" s="11">
        <f t="shared" si="2"/>
        <v>0</v>
      </c>
      <c r="AR67" s="114"/>
      <c r="BA67" s="88"/>
      <c r="BB67" s="88"/>
      <c r="BC67" s="88"/>
      <c r="BD67" s="88"/>
    </row>
    <row r="68" spans="1:56" s="11" customFormat="1" ht="15.7" hidden="1" customHeight="1" x14ac:dyDescent="0.25">
      <c r="A68" s="554"/>
      <c r="B68" s="555"/>
      <c r="C68" s="431"/>
      <c r="D68" s="396"/>
      <c r="E68" s="396"/>
      <c r="F68" s="396"/>
      <c r="G68" s="396"/>
      <c r="H68" s="396"/>
      <c r="I68" s="396"/>
      <c r="J68" s="396"/>
      <c r="K68" s="560"/>
      <c r="L68" s="431"/>
      <c r="M68" s="396"/>
      <c r="N68" s="396"/>
      <c r="O68" s="396"/>
      <c r="P68" s="560"/>
      <c r="Q68" s="431"/>
      <c r="R68" s="396"/>
      <c r="S68" s="396"/>
      <c r="T68" s="397"/>
      <c r="U68" s="561"/>
      <c r="V68" s="396"/>
      <c r="W68" s="396"/>
      <c r="X68" s="396"/>
      <c r="Y68" s="396"/>
      <c r="Z68" s="396"/>
      <c r="AA68" s="396"/>
      <c r="AB68" s="396"/>
      <c r="AC68" s="396"/>
      <c r="AD68" s="396"/>
      <c r="AE68" s="396"/>
      <c r="AF68" s="396"/>
      <c r="AG68" s="560"/>
      <c r="AH68" s="431"/>
      <c r="AI68" s="396"/>
      <c r="AJ68" s="396"/>
      <c r="AK68" s="396"/>
      <c r="AL68" s="560"/>
      <c r="AM68" s="431"/>
      <c r="AN68" s="396"/>
      <c r="AO68" s="396"/>
      <c r="AP68" s="562"/>
      <c r="AQ68" s="11">
        <f t="shared" si="2"/>
        <v>0</v>
      </c>
      <c r="AR68" s="114"/>
      <c r="BA68" s="88"/>
      <c r="BB68" s="88"/>
      <c r="BC68" s="88"/>
      <c r="BD68" s="88"/>
    </row>
    <row r="69" spans="1:56" s="11" customFormat="1" ht="15.7" hidden="1" customHeight="1" x14ac:dyDescent="0.25">
      <c r="A69" s="554"/>
      <c r="B69" s="555"/>
      <c r="C69" s="431"/>
      <c r="D69" s="396"/>
      <c r="E69" s="396"/>
      <c r="F69" s="396"/>
      <c r="G69" s="396"/>
      <c r="H69" s="396"/>
      <c r="I69" s="396"/>
      <c r="J69" s="396"/>
      <c r="K69" s="560"/>
      <c r="L69" s="431"/>
      <c r="M69" s="396"/>
      <c r="N69" s="396"/>
      <c r="O69" s="396"/>
      <c r="P69" s="560"/>
      <c r="Q69" s="431"/>
      <c r="R69" s="396"/>
      <c r="S69" s="396"/>
      <c r="T69" s="397"/>
      <c r="U69" s="561"/>
      <c r="V69" s="396"/>
      <c r="W69" s="396"/>
      <c r="X69" s="396"/>
      <c r="Y69" s="396"/>
      <c r="Z69" s="396"/>
      <c r="AA69" s="396"/>
      <c r="AB69" s="396"/>
      <c r="AC69" s="396"/>
      <c r="AD69" s="396"/>
      <c r="AE69" s="396"/>
      <c r="AF69" s="396"/>
      <c r="AG69" s="560"/>
      <c r="AH69" s="431"/>
      <c r="AI69" s="396"/>
      <c r="AJ69" s="396"/>
      <c r="AK69" s="396"/>
      <c r="AL69" s="560"/>
      <c r="AM69" s="431"/>
      <c r="AN69" s="396"/>
      <c r="AO69" s="396"/>
      <c r="AP69" s="562"/>
      <c r="AQ69" s="11">
        <f t="shared" si="2"/>
        <v>0</v>
      </c>
      <c r="AR69" s="114"/>
      <c r="BA69" s="88"/>
      <c r="BB69" s="88"/>
      <c r="BC69" s="88"/>
      <c r="BD69" s="88"/>
    </row>
    <row r="70" spans="1:56" s="11" customFormat="1" ht="15.7" hidden="1" customHeight="1" x14ac:dyDescent="0.25">
      <c r="A70" s="554"/>
      <c r="B70" s="555"/>
      <c r="C70" s="431"/>
      <c r="D70" s="396"/>
      <c r="E70" s="396"/>
      <c r="F70" s="396"/>
      <c r="G70" s="396"/>
      <c r="H70" s="396"/>
      <c r="I70" s="396"/>
      <c r="J70" s="396"/>
      <c r="K70" s="560"/>
      <c r="L70" s="431"/>
      <c r="M70" s="396"/>
      <c r="N70" s="396"/>
      <c r="O70" s="396"/>
      <c r="P70" s="560"/>
      <c r="Q70" s="431"/>
      <c r="R70" s="396"/>
      <c r="S70" s="396"/>
      <c r="T70" s="397"/>
      <c r="U70" s="561"/>
      <c r="V70" s="396"/>
      <c r="W70" s="396"/>
      <c r="X70" s="396"/>
      <c r="Y70" s="396"/>
      <c r="Z70" s="396"/>
      <c r="AA70" s="396"/>
      <c r="AB70" s="396"/>
      <c r="AC70" s="396"/>
      <c r="AD70" s="396"/>
      <c r="AE70" s="396"/>
      <c r="AF70" s="396"/>
      <c r="AG70" s="560"/>
      <c r="AH70" s="431"/>
      <c r="AI70" s="396"/>
      <c r="AJ70" s="396"/>
      <c r="AK70" s="396"/>
      <c r="AL70" s="560"/>
      <c r="AM70" s="431"/>
      <c r="AN70" s="396"/>
      <c r="AO70" s="396"/>
      <c r="AP70" s="562"/>
      <c r="AQ70" s="11">
        <f t="shared" si="2"/>
        <v>0</v>
      </c>
      <c r="AR70" s="114"/>
      <c r="BA70" s="88"/>
      <c r="BB70" s="88"/>
      <c r="BC70" s="88"/>
      <c r="BD70" s="88"/>
    </row>
    <row r="71" spans="1:56" s="11" customFormat="1" ht="15.7" hidden="1" customHeight="1" x14ac:dyDescent="0.25">
      <c r="A71" s="554"/>
      <c r="B71" s="555"/>
      <c r="C71" s="431"/>
      <c r="D71" s="396"/>
      <c r="E71" s="396"/>
      <c r="F71" s="396"/>
      <c r="G71" s="396"/>
      <c r="H71" s="396"/>
      <c r="I71" s="396"/>
      <c r="J71" s="396"/>
      <c r="K71" s="560"/>
      <c r="L71" s="431"/>
      <c r="M71" s="396"/>
      <c r="N71" s="396"/>
      <c r="O71" s="396"/>
      <c r="P71" s="560"/>
      <c r="Q71" s="431"/>
      <c r="R71" s="396"/>
      <c r="S71" s="396"/>
      <c r="T71" s="397"/>
      <c r="U71" s="561"/>
      <c r="V71" s="396"/>
      <c r="W71" s="396"/>
      <c r="X71" s="396"/>
      <c r="Y71" s="396"/>
      <c r="Z71" s="396"/>
      <c r="AA71" s="396"/>
      <c r="AB71" s="396"/>
      <c r="AC71" s="396"/>
      <c r="AD71" s="396"/>
      <c r="AE71" s="396"/>
      <c r="AF71" s="396"/>
      <c r="AG71" s="560"/>
      <c r="AH71" s="431"/>
      <c r="AI71" s="396"/>
      <c r="AJ71" s="396"/>
      <c r="AK71" s="396"/>
      <c r="AL71" s="560"/>
      <c r="AM71" s="431"/>
      <c r="AN71" s="396"/>
      <c r="AO71" s="396"/>
      <c r="AP71" s="562"/>
      <c r="AQ71" s="11">
        <f t="shared" si="2"/>
        <v>0</v>
      </c>
      <c r="AR71" s="114"/>
      <c r="BA71" s="88"/>
      <c r="BB71" s="88"/>
      <c r="BC71" s="88"/>
      <c r="BD71" s="88"/>
    </row>
    <row r="72" spans="1:56" s="11" customFormat="1" ht="15.7" hidden="1" customHeight="1" thickBot="1" x14ac:dyDescent="0.3">
      <c r="A72" s="556"/>
      <c r="B72" s="557"/>
      <c r="C72" s="575"/>
      <c r="D72" s="576"/>
      <c r="E72" s="576"/>
      <c r="F72" s="576"/>
      <c r="G72" s="576"/>
      <c r="H72" s="576"/>
      <c r="I72" s="576"/>
      <c r="J72" s="576"/>
      <c r="K72" s="577"/>
      <c r="L72" s="575"/>
      <c r="M72" s="576"/>
      <c r="N72" s="576"/>
      <c r="O72" s="576"/>
      <c r="P72" s="577"/>
      <c r="Q72" s="575"/>
      <c r="R72" s="576"/>
      <c r="S72" s="576"/>
      <c r="T72" s="578"/>
      <c r="U72" s="579"/>
      <c r="V72" s="576"/>
      <c r="W72" s="576"/>
      <c r="X72" s="576"/>
      <c r="Y72" s="576"/>
      <c r="Z72" s="576"/>
      <c r="AA72" s="576"/>
      <c r="AB72" s="576"/>
      <c r="AC72" s="576"/>
      <c r="AD72" s="576"/>
      <c r="AE72" s="576"/>
      <c r="AF72" s="576"/>
      <c r="AG72" s="577"/>
      <c r="AH72" s="575"/>
      <c r="AI72" s="576"/>
      <c r="AJ72" s="576"/>
      <c r="AK72" s="576"/>
      <c r="AL72" s="577"/>
      <c r="AM72" s="575"/>
      <c r="AN72" s="576"/>
      <c r="AO72" s="576"/>
      <c r="AP72" s="580"/>
      <c r="AQ72" s="11">
        <f t="shared" si="2"/>
        <v>0</v>
      </c>
      <c r="AR72" s="114"/>
      <c r="BA72" s="88"/>
      <c r="BB72" s="88"/>
      <c r="BC72" s="88"/>
      <c r="BD72" s="88"/>
    </row>
    <row r="73" spans="1:56" s="11" customFormat="1" hidden="1" thickTop="1" thickBot="1" x14ac:dyDescent="0.3">
      <c r="A73" s="458" t="str">
        <f>Sprachen!L159</f>
        <v>Grund der Berichterstellung</v>
      </c>
      <c r="B73" s="459"/>
      <c r="C73" s="459"/>
      <c r="D73" s="459"/>
      <c r="E73" s="459"/>
      <c r="F73" s="459"/>
      <c r="G73" s="459"/>
      <c r="H73" s="459"/>
      <c r="I73" s="459"/>
      <c r="J73" s="459"/>
      <c r="K73" s="459"/>
      <c r="L73" s="459"/>
      <c r="M73" s="459"/>
      <c r="N73" s="459"/>
      <c r="O73" s="459"/>
      <c r="P73" s="459"/>
      <c r="Q73" s="459"/>
      <c r="R73" s="459"/>
      <c r="S73" s="459"/>
      <c r="T73" s="459"/>
      <c r="U73" s="459"/>
      <c r="V73" s="459"/>
      <c r="W73" s="459"/>
      <c r="X73" s="459"/>
      <c r="Y73" s="459"/>
      <c r="Z73" s="459"/>
      <c r="AA73" s="459"/>
      <c r="AB73" s="459"/>
      <c r="AC73" s="459"/>
      <c r="AD73" s="459"/>
      <c r="AE73" s="459"/>
      <c r="AF73" s="459"/>
      <c r="AG73" s="459"/>
      <c r="AH73" s="459"/>
      <c r="AI73" s="459"/>
      <c r="AJ73" s="459"/>
      <c r="AK73" s="459"/>
      <c r="AL73" s="459"/>
      <c r="AM73" s="459"/>
      <c r="AN73" s="459"/>
      <c r="AO73" s="459"/>
      <c r="AP73" s="460"/>
      <c r="AR73" s="114"/>
      <c r="BA73" s="88"/>
      <c r="BB73" s="88"/>
      <c r="BC73" s="88"/>
      <c r="BD73" s="88"/>
    </row>
    <row r="74" spans="1:56" ht="14.4" hidden="1" thickTop="1" x14ac:dyDescent="0.25">
      <c r="A74" s="583" t="str">
        <f>Sprachen!L159</f>
        <v>Grund der Berichterstellung</v>
      </c>
      <c r="B74" s="584"/>
      <c r="C74" s="584"/>
      <c r="D74" s="584"/>
      <c r="E74" s="584"/>
      <c r="F74" s="584"/>
      <c r="G74" s="584"/>
      <c r="H74" s="584"/>
      <c r="I74" s="584"/>
      <c r="J74" s="584"/>
      <c r="K74" s="584"/>
      <c r="L74" s="584"/>
      <c r="M74" s="584"/>
      <c r="N74" s="584"/>
      <c r="O74" s="584"/>
      <c r="P74" s="584"/>
      <c r="Q74" s="584"/>
      <c r="R74" s="584"/>
      <c r="S74" s="584"/>
      <c r="T74" s="585"/>
      <c r="U74" s="586" t="str">
        <f>Sprachen!L55</f>
        <v>Auslöser PPF-Verfahren</v>
      </c>
      <c r="V74" s="587"/>
      <c r="W74" s="587"/>
      <c r="X74" s="587"/>
      <c r="Y74" s="587"/>
      <c r="Z74" s="587"/>
      <c r="AA74" s="587"/>
      <c r="AB74" s="587"/>
      <c r="AC74" s="587"/>
      <c r="AD74" s="587"/>
      <c r="AE74" s="587"/>
      <c r="AF74" s="587"/>
      <c r="AG74" s="587"/>
      <c r="AH74" s="587"/>
      <c r="AI74" s="587"/>
      <c r="AJ74" s="587"/>
      <c r="AK74" s="587"/>
      <c r="AL74" s="587"/>
      <c r="AM74" s="587"/>
      <c r="AN74" s="587"/>
      <c r="AO74" s="587"/>
      <c r="AP74" s="588"/>
      <c r="BA74" s="87"/>
      <c r="BB74" s="87"/>
      <c r="BC74" s="87"/>
      <c r="BD74" s="87"/>
    </row>
    <row r="75" spans="1:56" hidden="1" x14ac:dyDescent="0.25">
      <c r="A75" s="180"/>
      <c r="B75" s="181"/>
      <c r="C75" s="589" t="str">
        <f>Sprachen!L71</f>
        <v>Bericht Produktionsprozess- und Produktfreigabe (PPF)</v>
      </c>
      <c r="D75" s="589"/>
      <c r="E75" s="589"/>
      <c r="F75" s="589"/>
      <c r="G75" s="589"/>
      <c r="H75" s="589"/>
      <c r="I75" s="589"/>
      <c r="J75" s="589"/>
      <c r="K75" s="589"/>
      <c r="L75" s="589"/>
      <c r="M75" s="589"/>
      <c r="N75" s="589"/>
      <c r="O75" s="589"/>
      <c r="P75" s="589"/>
      <c r="Q75" s="589"/>
      <c r="R75" s="589"/>
      <c r="S75" s="589"/>
      <c r="T75" s="590"/>
      <c r="U75" s="180"/>
      <c r="V75" s="181"/>
      <c r="W75" s="97"/>
      <c r="X75" s="591" t="str">
        <f>Sprachen!L218</f>
        <v>Mustervorstellung</v>
      </c>
      <c r="Y75" s="591"/>
      <c r="Z75" s="591"/>
      <c r="AA75" s="591"/>
      <c r="AB75" s="591"/>
      <c r="AC75" s="591"/>
      <c r="AD75" s="591"/>
      <c r="AE75" s="591"/>
      <c r="AF75" s="591"/>
      <c r="AG75" s="591"/>
      <c r="AH75" s="591"/>
      <c r="AI75" s="591"/>
      <c r="AJ75" s="591"/>
      <c r="AK75" s="591"/>
      <c r="AL75" s="591"/>
      <c r="AM75" s="591"/>
      <c r="AN75" s="591"/>
      <c r="AO75" s="591"/>
      <c r="AP75" s="592"/>
      <c r="AQ75">
        <f>COUNTIF(A75:B77,"X")</f>
        <v>0</v>
      </c>
      <c r="BA75" s="87"/>
      <c r="BB75" s="87"/>
      <c r="BC75" s="87"/>
      <c r="BD75" s="87"/>
    </row>
    <row r="76" spans="1:56" hidden="1" x14ac:dyDescent="0.25">
      <c r="A76" s="180"/>
      <c r="B76" s="181"/>
      <c r="C76" s="589" t="str">
        <f>Sprachen!L72</f>
        <v>Bericht sonstige Muster</v>
      </c>
      <c r="D76" s="589"/>
      <c r="E76" s="589"/>
      <c r="F76" s="589"/>
      <c r="G76" s="589"/>
      <c r="H76" s="589"/>
      <c r="I76" s="589"/>
      <c r="J76" s="589"/>
      <c r="K76" s="589"/>
      <c r="L76" s="589"/>
      <c r="M76" s="589"/>
      <c r="N76" s="589"/>
      <c r="O76" s="589"/>
      <c r="P76" s="589"/>
      <c r="Q76" s="589"/>
      <c r="R76" s="589"/>
      <c r="S76" s="589"/>
      <c r="T76" s="590"/>
      <c r="U76" s="180"/>
      <c r="V76" s="181"/>
      <c r="W76" s="97"/>
      <c r="X76" s="591" t="str">
        <f>Sprachen!L239</f>
        <v>Neuteil</v>
      </c>
      <c r="Y76" s="591"/>
      <c r="Z76" s="591"/>
      <c r="AA76" s="591"/>
      <c r="AB76" s="591"/>
      <c r="AC76" s="591"/>
      <c r="AD76" s="591"/>
      <c r="AE76" s="591"/>
      <c r="AF76" s="591"/>
      <c r="AG76" s="591"/>
      <c r="AH76" s="591"/>
      <c r="AI76" s="591"/>
      <c r="AJ76" s="591"/>
      <c r="AK76" s="591"/>
      <c r="AL76" s="591"/>
      <c r="AM76" s="591"/>
      <c r="AN76" s="591"/>
      <c r="AO76" s="591"/>
      <c r="AP76" s="592"/>
      <c r="BA76" s="87"/>
      <c r="BB76" s="87"/>
      <c r="BC76" s="87"/>
      <c r="BD76" s="87"/>
    </row>
    <row r="77" spans="1:56" ht="14.4" hidden="1" thickBot="1" x14ac:dyDescent="0.3">
      <c r="A77" s="595"/>
      <c r="B77" s="596"/>
      <c r="C77" s="597" t="str">
        <f>Sprachen!L301</f>
        <v>Requalifikation</v>
      </c>
      <c r="D77" s="597"/>
      <c r="E77" s="597"/>
      <c r="F77" s="597"/>
      <c r="G77" s="597"/>
      <c r="H77" s="597"/>
      <c r="I77" s="597"/>
      <c r="J77" s="597"/>
      <c r="K77" s="597"/>
      <c r="L77" s="597"/>
      <c r="M77" s="597"/>
      <c r="N77" s="597"/>
      <c r="O77" s="597"/>
      <c r="P77" s="597"/>
      <c r="Q77" s="597"/>
      <c r="R77" s="597"/>
      <c r="S77" s="597"/>
      <c r="T77" s="598"/>
      <c r="U77" s="180"/>
      <c r="V77" s="181"/>
      <c r="W77" s="97"/>
      <c r="X77" s="591" t="str">
        <f>Sprachen!L36</f>
        <v>Änderungen am Produkt</v>
      </c>
      <c r="Y77" s="591"/>
      <c r="Z77" s="591"/>
      <c r="AA77" s="591"/>
      <c r="AB77" s="591"/>
      <c r="AC77" s="591"/>
      <c r="AD77" s="591"/>
      <c r="AE77" s="591"/>
      <c r="AF77" s="591"/>
      <c r="AG77" s="591"/>
      <c r="AH77" s="591"/>
      <c r="AI77" s="591"/>
      <c r="AJ77" s="591"/>
      <c r="AK77" s="591"/>
      <c r="AL77" s="591"/>
      <c r="AM77" s="591"/>
      <c r="AN77" s="591"/>
      <c r="AO77" s="591"/>
      <c r="AP77" s="592"/>
      <c r="BA77" s="87"/>
      <c r="BB77" s="87"/>
      <c r="BC77" s="87"/>
      <c r="BD77" s="87"/>
    </row>
    <row r="78" spans="1:56" ht="14.4" hidden="1" thickTop="1" x14ac:dyDescent="0.25">
      <c r="A78" s="583" t="str">
        <f>Sprachen!L345</f>
        <v>Übermittlung der PPF-Unterlagen</v>
      </c>
      <c r="B78" s="584"/>
      <c r="C78" s="584"/>
      <c r="D78" s="584"/>
      <c r="E78" s="584"/>
      <c r="F78" s="584"/>
      <c r="G78" s="584"/>
      <c r="H78" s="584"/>
      <c r="I78" s="584"/>
      <c r="J78" s="584"/>
      <c r="K78" s="584"/>
      <c r="L78" s="584"/>
      <c r="M78" s="584"/>
      <c r="N78" s="584"/>
      <c r="O78" s="584"/>
      <c r="P78" s="584"/>
      <c r="Q78" s="584"/>
      <c r="R78" s="584"/>
      <c r="S78" s="584"/>
      <c r="T78" s="585"/>
      <c r="U78" s="180"/>
      <c r="V78" s="181"/>
      <c r="W78" s="97"/>
      <c r="X78" s="591" t="str">
        <f>Sprachen!L37</f>
        <v>Änderungen am Produktionsprozess</v>
      </c>
      <c r="Y78" s="591"/>
      <c r="Z78" s="591"/>
      <c r="AA78" s="591"/>
      <c r="AB78" s="591"/>
      <c r="AC78" s="591"/>
      <c r="AD78" s="591"/>
      <c r="AE78" s="591"/>
      <c r="AF78" s="591"/>
      <c r="AG78" s="591"/>
      <c r="AH78" s="591"/>
      <c r="AI78" s="591"/>
      <c r="AJ78" s="591"/>
      <c r="AK78" s="591"/>
      <c r="AL78" s="591"/>
      <c r="AM78" s="591"/>
      <c r="AN78" s="591"/>
      <c r="AO78" s="591"/>
      <c r="AP78" s="592"/>
      <c r="AQ78">
        <f>COUNTIF(U75:V81,"X")</f>
        <v>0</v>
      </c>
      <c r="BA78" s="87"/>
      <c r="BB78" s="87"/>
      <c r="BC78" s="87"/>
      <c r="BD78" s="87"/>
    </row>
    <row r="79" spans="1:56" hidden="1" x14ac:dyDescent="0.25">
      <c r="A79" s="180"/>
      <c r="B79" s="181"/>
      <c r="C79" s="589" t="str">
        <f>Sprachen!L258</f>
        <v>PDF-Format</v>
      </c>
      <c r="D79" s="589"/>
      <c r="E79" s="589"/>
      <c r="F79" s="589"/>
      <c r="G79" s="589"/>
      <c r="H79" s="589"/>
      <c r="I79" s="589"/>
      <c r="J79" s="589"/>
      <c r="K79" s="181"/>
      <c r="L79" s="181"/>
      <c r="M79" s="593" t="str">
        <f>Sprachen!L256</f>
        <v>Original</v>
      </c>
      <c r="N79" s="591"/>
      <c r="O79" s="591"/>
      <c r="P79" s="591"/>
      <c r="Q79" s="591"/>
      <c r="R79" s="591"/>
      <c r="S79" s="591"/>
      <c r="T79" s="594"/>
      <c r="U79" s="180"/>
      <c r="V79" s="181"/>
      <c r="W79" s="97"/>
      <c r="X79" s="591" t="str">
        <f>Sprachen!L35</f>
        <v>Änderung in der Lieferkette</v>
      </c>
      <c r="Y79" s="591"/>
      <c r="Z79" s="591"/>
      <c r="AA79" s="591"/>
      <c r="AB79" s="591"/>
      <c r="AC79" s="591"/>
      <c r="AD79" s="591"/>
      <c r="AE79" s="591"/>
      <c r="AF79" s="591"/>
      <c r="AG79" s="591"/>
      <c r="AH79" s="591"/>
      <c r="AI79" s="591"/>
      <c r="AJ79" s="591"/>
      <c r="AK79" s="591"/>
      <c r="AL79" s="591"/>
      <c r="AM79" s="591"/>
      <c r="AN79" s="591"/>
      <c r="AO79" s="591"/>
      <c r="AP79" s="592"/>
      <c r="BA79" s="87"/>
      <c r="BB79" s="87"/>
      <c r="BC79" s="87"/>
      <c r="BD79" s="87"/>
    </row>
    <row r="80" spans="1:56" hidden="1" x14ac:dyDescent="0.25">
      <c r="A80" s="180"/>
      <c r="B80" s="181"/>
      <c r="C80" s="589" t="str">
        <f>Sprachen!L262</f>
        <v>Portal</v>
      </c>
      <c r="D80" s="589"/>
      <c r="E80" s="589"/>
      <c r="F80" s="589"/>
      <c r="G80" s="589"/>
      <c r="H80" s="589"/>
      <c r="I80" s="589"/>
      <c r="J80" s="589"/>
      <c r="K80" s="181"/>
      <c r="L80" s="181"/>
      <c r="M80" s="593" t="str">
        <f>Sprachen!L257</f>
        <v>Papierform</v>
      </c>
      <c r="N80" s="591"/>
      <c r="O80" s="591"/>
      <c r="P80" s="591"/>
      <c r="Q80" s="591"/>
      <c r="R80" s="591"/>
      <c r="S80" s="591"/>
      <c r="T80" s="594"/>
      <c r="U80" s="180"/>
      <c r="V80" s="181"/>
      <c r="W80" s="97"/>
      <c r="X80" s="591" t="str">
        <f>Sprachen!L373</f>
        <v>Wiedernutzung &gt; 12 Monate Stillstand</v>
      </c>
      <c r="Y80" s="591"/>
      <c r="Z80" s="591"/>
      <c r="AA80" s="591"/>
      <c r="AB80" s="591"/>
      <c r="AC80" s="591"/>
      <c r="AD80" s="591"/>
      <c r="AE80" s="591"/>
      <c r="AF80" s="591"/>
      <c r="AG80" s="591"/>
      <c r="AH80" s="591"/>
      <c r="AI80" s="591"/>
      <c r="AJ80" s="591"/>
      <c r="AK80" s="591"/>
      <c r="AL80" s="591"/>
      <c r="AM80" s="591"/>
      <c r="AN80" s="591"/>
      <c r="AO80" s="591"/>
      <c r="AP80" s="592"/>
      <c r="BA80" s="87"/>
      <c r="BB80" s="87"/>
      <c r="BC80" s="87"/>
      <c r="BD80" s="87"/>
    </row>
    <row r="81" spans="1:56" ht="14.4" hidden="1" thickBot="1" x14ac:dyDescent="0.3">
      <c r="A81" s="180"/>
      <c r="B81" s="181"/>
      <c r="C81" s="624" t="str">
        <f>Sprachen!L327</f>
        <v>Sonstiges</v>
      </c>
      <c r="D81" s="625"/>
      <c r="E81" s="625"/>
      <c r="F81" s="625"/>
      <c r="G81" s="626"/>
      <c r="H81" s="626"/>
      <c r="I81" s="626"/>
      <c r="J81" s="626"/>
      <c r="K81" s="626"/>
      <c r="L81" s="626"/>
      <c r="M81" s="626"/>
      <c r="N81" s="626"/>
      <c r="O81" s="626"/>
      <c r="P81" s="626"/>
      <c r="Q81" s="626"/>
      <c r="R81" s="626"/>
      <c r="S81" s="626"/>
      <c r="T81" s="627"/>
      <c r="U81" s="628"/>
      <c r="V81" s="629"/>
      <c r="W81" s="98"/>
      <c r="X81" s="630" t="str">
        <f>Sprachen!L24</f>
        <v>Aktualisierte PPF-Dokumentation</v>
      </c>
      <c r="Y81" s="630"/>
      <c r="Z81" s="630"/>
      <c r="AA81" s="630"/>
      <c r="AB81" s="630"/>
      <c r="AC81" s="630"/>
      <c r="AD81" s="630"/>
      <c r="AE81" s="630"/>
      <c r="AF81" s="630"/>
      <c r="AG81" s="630"/>
      <c r="AH81" s="630"/>
      <c r="AI81" s="630"/>
      <c r="AJ81" s="630"/>
      <c r="AK81" s="630"/>
      <c r="AL81" s="630"/>
      <c r="AM81" s="630"/>
      <c r="AN81" s="630"/>
      <c r="AO81" s="630"/>
      <c r="AP81" s="631"/>
      <c r="AQ81">
        <f>COUNTIF(A79:B81,"X")+COUNTIF(K79:L80,"X")</f>
        <v>0</v>
      </c>
      <c r="BA81" s="87"/>
      <c r="BB81" s="87"/>
      <c r="BC81" s="87"/>
      <c r="BD81" s="87"/>
    </row>
    <row r="82" spans="1:56" ht="15" hidden="1" thickTop="1" thickBot="1" x14ac:dyDescent="0.3">
      <c r="A82" s="458" t="str">
        <f>Sprachen!L346</f>
        <v>Übermittlungssprache des PPF-Verfahrens</v>
      </c>
      <c r="B82" s="459"/>
      <c r="C82" s="459"/>
      <c r="D82" s="459"/>
      <c r="E82" s="459"/>
      <c r="F82" s="459"/>
      <c r="G82" s="459"/>
      <c r="H82" s="459"/>
      <c r="I82" s="459"/>
      <c r="J82" s="459"/>
      <c r="K82" s="459"/>
      <c r="L82" s="459"/>
      <c r="M82" s="459"/>
      <c r="N82" s="459"/>
      <c r="O82" s="459"/>
      <c r="P82" s="459"/>
      <c r="Q82" s="459"/>
      <c r="R82" s="459"/>
      <c r="S82" s="459"/>
      <c r="T82" s="459"/>
      <c r="U82" s="459"/>
      <c r="V82" s="459"/>
      <c r="W82" s="459"/>
      <c r="X82" s="459"/>
      <c r="Y82" s="459"/>
      <c r="Z82" s="459"/>
      <c r="AA82" s="459"/>
      <c r="AB82" s="459"/>
      <c r="AC82" s="459"/>
      <c r="AD82" s="459"/>
      <c r="AE82" s="459"/>
      <c r="AF82" s="459"/>
      <c r="AG82" s="459"/>
      <c r="AH82" s="459"/>
      <c r="AI82" s="459"/>
      <c r="AJ82" s="459"/>
      <c r="AK82" s="459"/>
      <c r="AL82" s="459"/>
      <c r="AM82" s="459"/>
      <c r="AN82" s="459"/>
      <c r="AO82" s="459"/>
      <c r="AP82" s="460"/>
      <c r="BA82" s="87"/>
      <c r="BB82" s="87"/>
      <c r="BC82" s="87"/>
      <c r="BD82" s="87"/>
    </row>
    <row r="83" spans="1:56" ht="15" hidden="1" thickTop="1" thickBot="1" x14ac:dyDescent="0.3">
      <c r="A83" s="99"/>
      <c r="B83" s="100"/>
      <c r="C83" s="606"/>
      <c r="D83" s="606"/>
      <c r="E83" s="606"/>
      <c r="F83" s="606"/>
      <c r="G83" s="606"/>
      <c r="H83" s="606"/>
      <c r="I83" s="606"/>
      <c r="J83" s="606"/>
      <c r="K83" s="606"/>
      <c r="L83" s="606"/>
      <c r="M83" s="606"/>
      <c r="N83" s="606"/>
      <c r="O83" s="606"/>
      <c r="P83" s="606"/>
      <c r="Q83" s="606"/>
      <c r="R83" s="606"/>
      <c r="S83" s="606"/>
      <c r="T83" s="606"/>
      <c r="U83" s="606"/>
      <c r="V83" s="606"/>
      <c r="W83" s="606"/>
      <c r="X83" s="606"/>
      <c r="Y83" s="606"/>
      <c r="Z83" s="606"/>
      <c r="AA83" s="606"/>
      <c r="AB83" s="606"/>
      <c r="AC83" s="606"/>
      <c r="AD83" s="606"/>
      <c r="AE83" s="606"/>
      <c r="AF83" s="606"/>
      <c r="AG83" s="606"/>
      <c r="AH83" s="606"/>
      <c r="AI83" s="606"/>
      <c r="AJ83" s="606"/>
      <c r="AK83" s="606"/>
      <c r="AL83" s="606"/>
      <c r="AM83" s="606"/>
      <c r="AN83" s="606"/>
      <c r="AO83" s="606"/>
      <c r="AP83" s="607"/>
      <c r="BA83" s="87"/>
      <c r="BB83" s="87"/>
      <c r="BC83" s="87"/>
      <c r="BD83" s="87"/>
    </row>
    <row r="84" spans="1:56" s="11" customFormat="1" hidden="1" thickTop="1" thickBot="1" x14ac:dyDescent="0.3">
      <c r="A84" s="458" t="str">
        <f>Sprachen!L156</f>
        <v>Gestuftes PPF-Verfahren</v>
      </c>
      <c r="B84" s="459"/>
      <c r="C84" s="459"/>
      <c r="D84" s="459"/>
      <c r="E84" s="459"/>
      <c r="F84" s="459"/>
      <c r="G84" s="459"/>
      <c r="H84" s="459"/>
      <c r="I84" s="459"/>
      <c r="J84" s="459"/>
      <c r="K84" s="459"/>
      <c r="L84" s="459"/>
      <c r="M84" s="459"/>
      <c r="N84" s="459"/>
      <c r="O84" s="459"/>
      <c r="P84" s="459"/>
      <c r="Q84" s="459"/>
      <c r="R84" s="459"/>
      <c r="S84" s="459"/>
      <c r="T84" s="459"/>
      <c r="U84" s="459"/>
      <c r="V84" s="459"/>
      <c r="W84" s="459"/>
      <c r="X84" s="459"/>
      <c r="Y84" s="459"/>
      <c r="Z84" s="459"/>
      <c r="AA84" s="459"/>
      <c r="AB84" s="459"/>
      <c r="AC84" s="459"/>
      <c r="AD84" s="459"/>
      <c r="AE84" s="459"/>
      <c r="AF84" s="459"/>
      <c r="AG84" s="459"/>
      <c r="AH84" s="459"/>
      <c r="AI84" s="459"/>
      <c r="AJ84" s="459"/>
      <c r="AK84" s="459"/>
      <c r="AL84" s="459"/>
      <c r="AM84" s="459"/>
      <c r="AN84" s="459"/>
      <c r="AO84" s="459"/>
      <c r="AP84" s="460"/>
      <c r="AR84" s="114"/>
      <c r="BA84" s="88"/>
      <c r="BB84" s="88"/>
      <c r="BC84" s="88"/>
      <c r="BD84" s="88"/>
    </row>
    <row r="85" spans="1:56" ht="25.5" hidden="1" customHeight="1" thickTop="1" thickBot="1" x14ac:dyDescent="0.3">
      <c r="A85" s="608"/>
      <c r="B85" s="609"/>
      <c r="C85" s="610" t="str">
        <f>Sprachen!L157</f>
        <v>gestuftes PPF-Verfahren (Bitte unten vereinbaren, die Termine der einzelnen PPF-Stufen angeben und die notwendigen Dokumente je Vorgang planen)</v>
      </c>
      <c r="D85" s="610"/>
      <c r="E85" s="610"/>
      <c r="F85" s="610"/>
      <c r="G85" s="610"/>
      <c r="H85" s="610"/>
      <c r="I85" s="610"/>
      <c r="J85" s="610"/>
      <c r="K85" s="610"/>
      <c r="L85" s="610"/>
      <c r="M85" s="610"/>
      <c r="N85" s="610"/>
      <c r="O85" s="610"/>
      <c r="P85" s="610"/>
      <c r="Q85" s="610"/>
      <c r="R85" s="610"/>
      <c r="S85" s="610"/>
      <c r="T85" s="610"/>
      <c r="U85" s="610"/>
      <c r="V85" s="610"/>
      <c r="W85" s="610"/>
      <c r="X85" s="610"/>
      <c r="Y85" s="610"/>
      <c r="Z85" s="610"/>
      <c r="AA85" s="610"/>
      <c r="AB85" s="610"/>
      <c r="AC85" s="610"/>
      <c r="AD85" s="610"/>
      <c r="AE85" s="610"/>
      <c r="AF85" s="610"/>
      <c r="AG85" s="610"/>
      <c r="AH85" s="610"/>
      <c r="AI85" s="610"/>
      <c r="AJ85" s="610"/>
      <c r="AK85" s="610"/>
      <c r="AL85" s="610"/>
      <c r="AM85" s="610"/>
      <c r="AN85" s="610"/>
      <c r="AO85" s="610"/>
      <c r="AP85" s="611"/>
      <c r="BA85" s="87"/>
      <c r="BB85" s="87"/>
      <c r="BC85" s="87"/>
      <c r="BD85" s="87"/>
    </row>
    <row r="86" spans="1:56" ht="14.4" hidden="1" thickBot="1" x14ac:dyDescent="0.3">
      <c r="A86" s="101"/>
      <c r="B86" s="102"/>
      <c r="C86" s="612" t="str">
        <f>Sprachen!L60</f>
        <v>Begründung des gestuften PPF-Verfahrens</v>
      </c>
      <c r="D86" s="613"/>
      <c r="E86" s="613"/>
      <c r="F86" s="613"/>
      <c r="G86" s="613"/>
      <c r="H86" s="613"/>
      <c r="I86" s="613"/>
      <c r="J86" s="613"/>
      <c r="K86" s="613"/>
      <c r="L86" s="613"/>
      <c r="M86" s="613"/>
      <c r="N86" s="613"/>
      <c r="O86" s="613"/>
      <c r="P86" s="613"/>
      <c r="Q86" s="613"/>
      <c r="R86" s="613"/>
      <c r="S86" s="613"/>
      <c r="T86" s="613"/>
      <c r="U86" s="613"/>
      <c r="V86" s="613"/>
      <c r="W86" s="613"/>
      <c r="X86" s="613"/>
      <c r="Y86" s="613"/>
      <c r="Z86" s="613"/>
      <c r="AA86" s="613"/>
      <c r="AB86" s="613"/>
      <c r="AC86" s="613"/>
      <c r="AD86" s="613"/>
      <c r="AE86" s="613"/>
      <c r="AF86" s="613"/>
      <c r="AG86" s="613"/>
      <c r="AH86" s="613"/>
      <c r="AI86" s="613"/>
      <c r="AJ86" s="613"/>
      <c r="AK86" s="613"/>
      <c r="AL86" s="613"/>
      <c r="AM86" s="613"/>
      <c r="AN86" s="613"/>
      <c r="AO86" s="613"/>
      <c r="AP86" s="614"/>
      <c r="AZ86" s="121"/>
      <c r="BA86" s="87"/>
      <c r="BB86" s="87"/>
      <c r="BC86" s="87"/>
      <c r="BD86" s="87"/>
    </row>
    <row r="87" spans="1:56" hidden="1" x14ac:dyDescent="0.25">
      <c r="A87" s="101"/>
      <c r="B87" s="102"/>
      <c r="C87" s="615"/>
      <c r="D87" s="616"/>
      <c r="E87" s="616"/>
      <c r="F87" s="616"/>
      <c r="G87" s="616"/>
      <c r="H87" s="616"/>
      <c r="I87" s="616"/>
      <c r="J87" s="616"/>
      <c r="K87" s="616"/>
      <c r="L87" s="616"/>
      <c r="M87" s="616"/>
      <c r="N87" s="616"/>
      <c r="O87" s="616"/>
      <c r="P87" s="616"/>
      <c r="Q87" s="616"/>
      <c r="R87" s="616"/>
      <c r="S87" s="616"/>
      <c r="T87" s="616"/>
      <c r="U87" s="616"/>
      <c r="V87" s="616"/>
      <c r="W87" s="616"/>
      <c r="X87" s="616"/>
      <c r="Y87" s="616"/>
      <c r="Z87" s="616"/>
      <c r="AA87" s="616"/>
      <c r="AB87" s="616"/>
      <c r="AC87" s="616"/>
      <c r="AD87" s="616"/>
      <c r="AE87" s="616"/>
      <c r="AF87" s="616"/>
      <c r="AG87" s="616"/>
      <c r="AH87" s="616"/>
      <c r="AI87" s="616"/>
      <c r="AJ87" s="616"/>
      <c r="AK87" s="616"/>
      <c r="AL87" s="616"/>
      <c r="AM87" s="616"/>
      <c r="AN87" s="616"/>
      <c r="AO87" s="616"/>
      <c r="AP87" s="617"/>
      <c r="BA87" s="87"/>
      <c r="BB87" s="87"/>
      <c r="BC87" s="87"/>
      <c r="BD87" s="87"/>
    </row>
    <row r="88" spans="1:56" hidden="1" x14ac:dyDescent="0.25">
      <c r="A88" s="101"/>
      <c r="B88" s="102"/>
      <c r="C88" s="618"/>
      <c r="D88" s="619"/>
      <c r="E88" s="619"/>
      <c r="F88" s="619"/>
      <c r="G88" s="619"/>
      <c r="H88" s="619"/>
      <c r="I88" s="619"/>
      <c r="J88" s="619"/>
      <c r="K88" s="619"/>
      <c r="L88" s="619"/>
      <c r="M88" s="619"/>
      <c r="N88" s="619"/>
      <c r="O88" s="619"/>
      <c r="P88" s="619"/>
      <c r="Q88" s="619"/>
      <c r="R88" s="619"/>
      <c r="S88" s="619"/>
      <c r="T88" s="619"/>
      <c r="U88" s="619"/>
      <c r="V88" s="619"/>
      <c r="W88" s="619"/>
      <c r="X88" s="619"/>
      <c r="Y88" s="619"/>
      <c r="Z88" s="619"/>
      <c r="AA88" s="619"/>
      <c r="AB88" s="619"/>
      <c r="AC88" s="619"/>
      <c r="AD88" s="619"/>
      <c r="AE88" s="619"/>
      <c r="AF88" s="619"/>
      <c r="AG88" s="619"/>
      <c r="AH88" s="619"/>
      <c r="AI88" s="619"/>
      <c r="AJ88" s="619"/>
      <c r="AK88" s="619"/>
      <c r="AL88" s="619"/>
      <c r="AM88" s="619"/>
      <c r="AN88" s="619"/>
      <c r="AO88" s="619"/>
      <c r="AP88" s="620"/>
      <c r="BA88" s="87"/>
      <c r="BB88" s="87"/>
      <c r="BC88" s="87"/>
      <c r="BD88" s="87"/>
    </row>
    <row r="89" spans="1:56" hidden="1" x14ac:dyDescent="0.25">
      <c r="A89" s="101"/>
      <c r="B89" s="102"/>
      <c r="C89" s="618"/>
      <c r="D89" s="619"/>
      <c r="E89" s="619"/>
      <c r="F89" s="619"/>
      <c r="G89" s="619"/>
      <c r="H89" s="619"/>
      <c r="I89" s="619"/>
      <c r="J89" s="619"/>
      <c r="K89" s="619"/>
      <c r="L89" s="619"/>
      <c r="M89" s="619"/>
      <c r="N89" s="619"/>
      <c r="O89" s="619"/>
      <c r="P89" s="619"/>
      <c r="Q89" s="619"/>
      <c r="R89" s="619"/>
      <c r="S89" s="619"/>
      <c r="T89" s="619"/>
      <c r="U89" s="619"/>
      <c r="V89" s="619"/>
      <c r="W89" s="619"/>
      <c r="X89" s="619"/>
      <c r="Y89" s="619"/>
      <c r="Z89" s="619"/>
      <c r="AA89" s="619"/>
      <c r="AB89" s="619"/>
      <c r="AC89" s="619"/>
      <c r="AD89" s="619"/>
      <c r="AE89" s="619"/>
      <c r="AF89" s="619"/>
      <c r="AG89" s="619"/>
      <c r="AH89" s="619"/>
      <c r="AI89" s="619"/>
      <c r="AJ89" s="619"/>
      <c r="AK89" s="619"/>
      <c r="AL89" s="619"/>
      <c r="AM89" s="619"/>
      <c r="AN89" s="619"/>
      <c r="AO89" s="619"/>
      <c r="AP89" s="620"/>
      <c r="BA89" s="87"/>
      <c r="BB89" s="87"/>
      <c r="BC89" s="87"/>
      <c r="BD89" s="87"/>
    </row>
    <row r="90" spans="1:56" hidden="1" x14ac:dyDescent="0.25">
      <c r="A90" s="101"/>
      <c r="B90" s="102"/>
      <c r="C90" s="618"/>
      <c r="D90" s="619"/>
      <c r="E90" s="619"/>
      <c r="F90" s="619"/>
      <c r="G90" s="619"/>
      <c r="H90" s="619"/>
      <c r="I90" s="619"/>
      <c r="J90" s="619"/>
      <c r="K90" s="619"/>
      <c r="L90" s="619"/>
      <c r="M90" s="619"/>
      <c r="N90" s="619"/>
      <c r="O90" s="619"/>
      <c r="P90" s="619"/>
      <c r="Q90" s="619"/>
      <c r="R90" s="619"/>
      <c r="S90" s="619"/>
      <c r="T90" s="619"/>
      <c r="U90" s="619"/>
      <c r="V90" s="619"/>
      <c r="W90" s="619"/>
      <c r="X90" s="619"/>
      <c r="Y90" s="619"/>
      <c r="Z90" s="619"/>
      <c r="AA90" s="619"/>
      <c r="AB90" s="619"/>
      <c r="AC90" s="619"/>
      <c r="AD90" s="619"/>
      <c r="AE90" s="619"/>
      <c r="AF90" s="619"/>
      <c r="AG90" s="619"/>
      <c r="AH90" s="619"/>
      <c r="AI90" s="619"/>
      <c r="AJ90" s="619"/>
      <c r="AK90" s="619"/>
      <c r="AL90" s="619"/>
      <c r="AM90" s="619"/>
      <c r="AN90" s="619"/>
      <c r="AO90" s="619"/>
      <c r="AP90" s="620"/>
      <c r="BA90" s="87"/>
      <c r="BB90" s="87"/>
      <c r="BC90" s="87"/>
      <c r="BD90" s="87"/>
    </row>
    <row r="91" spans="1:56" ht="14.4" hidden="1" thickBot="1" x14ac:dyDescent="0.3">
      <c r="A91" s="101"/>
      <c r="B91" s="102"/>
      <c r="C91" s="621"/>
      <c r="D91" s="622"/>
      <c r="E91" s="622"/>
      <c r="F91" s="622"/>
      <c r="G91" s="622"/>
      <c r="H91" s="622"/>
      <c r="I91" s="622"/>
      <c r="J91" s="622"/>
      <c r="K91" s="622"/>
      <c r="L91" s="622"/>
      <c r="M91" s="622"/>
      <c r="N91" s="622"/>
      <c r="O91" s="622"/>
      <c r="P91" s="622"/>
      <c r="Q91" s="622"/>
      <c r="R91" s="622"/>
      <c r="S91" s="622"/>
      <c r="T91" s="622"/>
      <c r="U91" s="622"/>
      <c r="V91" s="622"/>
      <c r="W91" s="622"/>
      <c r="X91" s="622"/>
      <c r="Y91" s="622"/>
      <c r="Z91" s="622"/>
      <c r="AA91" s="622"/>
      <c r="AB91" s="622"/>
      <c r="AC91" s="622"/>
      <c r="AD91" s="622"/>
      <c r="AE91" s="622"/>
      <c r="AF91" s="622"/>
      <c r="AG91" s="622"/>
      <c r="AH91" s="622"/>
      <c r="AI91" s="622"/>
      <c r="AJ91" s="622"/>
      <c r="AK91" s="622"/>
      <c r="AL91" s="622"/>
      <c r="AM91" s="622"/>
      <c r="AN91" s="622"/>
      <c r="AO91" s="622"/>
      <c r="AP91" s="623"/>
      <c r="BA91" s="87"/>
      <c r="BB91" s="87"/>
      <c r="BC91" s="87"/>
      <c r="BD91" s="87"/>
    </row>
    <row r="92" spans="1:56" ht="14.4" hidden="1" thickBot="1" x14ac:dyDescent="0.3">
      <c r="A92" s="101"/>
      <c r="B92" s="102"/>
      <c r="C92" s="612" t="str">
        <f>Sprachen!L86</f>
        <v>Bestätigung Organisation:</v>
      </c>
      <c r="D92" s="613"/>
      <c r="E92" s="613"/>
      <c r="F92" s="613"/>
      <c r="G92" s="613"/>
      <c r="H92" s="613"/>
      <c r="I92" s="613"/>
      <c r="J92" s="613"/>
      <c r="K92" s="613"/>
      <c r="L92" s="613"/>
      <c r="M92" s="613"/>
      <c r="N92" s="613"/>
      <c r="O92" s="613"/>
      <c r="P92" s="613"/>
      <c r="Q92" s="613"/>
      <c r="R92" s="613"/>
      <c r="S92" s="613"/>
      <c r="T92" s="613"/>
      <c r="U92" s="613"/>
      <c r="V92" s="613"/>
      <c r="W92" s="613"/>
      <c r="X92" s="613"/>
      <c r="Y92" s="613"/>
      <c r="Z92" s="613"/>
      <c r="AA92" s="613"/>
      <c r="AB92" s="613"/>
      <c r="AC92" s="613"/>
      <c r="AD92" s="613"/>
      <c r="AE92" s="613"/>
      <c r="AF92" s="613"/>
      <c r="AG92" s="613"/>
      <c r="AH92" s="613"/>
      <c r="AI92" s="613"/>
      <c r="AJ92" s="613"/>
      <c r="AK92" s="613"/>
      <c r="AL92" s="613"/>
      <c r="AM92" s="613"/>
      <c r="AN92" s="613"/>
      <c r="AO92" s="613"/>
      <c r="AP92" s="614"/>
      <c r="BA92" s="87"/>
      <c r="BB92" s="87"/>
      <c r="BC92" s="87"/>
      <c r="BD92" s="87"/>
    </row>
    <row r="93" spans="1:56" hidden="1" x14ac:dyDescent="0.25">
      <c r="A93" s="101"/>
      <c r="B93" s="102"/>
      <c r="C93" s="644" t="str">
        <f>Sprachen!L99</f>
        <v>Die vorgestellten Muster wurden bezüglich der nachzuweisenden Merkmale mit serienmäßigen Betriebsmitteln unter serienmäßigen</v>
      </c>
      <c r="D93" s="645"/>
      <c r="E93" s="645"/>
      <c r="F93" s="645"/>
      <c r="G93" s="645"/>
      <c r="H93" s="645"/>
      <c r="I93" s="645"/>
      <c r="J93" s="645"/>
      <c r="K93" s="645"/>
      <c r="L93" s="645"/>
      <c r="M93" s="645"/>
      <c r="N93" s="645"/>
      <c r="O93" s="645"/>
      <c r="P93" s="645"/>
      <c r="Q93" s="645"/>
      <c r="R93" s="645"/>
      <c r="S93" s="645"/>
      <c r="T93" s="645"/>
      <c r="U93" s="645"/>
      <c r="V93" s="645"/>
      <c r="W93" s="645"/>
      <c r="X93" s="645"/>
      <c r="Y93" s="645"/>
      <c r="Z93" s="645"/>
      <c r="AA93" s="645"/>
      <c r="AB93" s="645"/>
      <c r="AC93" s="645"/>
      <c r="AD93" s="645"/>
      <c r="AE93" s="645"/>
      <c r="AF93" s="645"/>
      <c r="AG93" s="645"/>
      <c r="AH93" s="645"/>
      <c r="AI93" s="645"/>
      <c r="AJ93" s="645"/>
      <c r="AK93" s="645"/>
      <c r="AL93" s="645"/>
      <c r="AM93" s="645"/>
      <c r="AN93" s="645"/>
      <c r="AO93" s="645"/>
      <c r="AP93" s="646"/>
      <c r="AR93" s="599"/>
      <c r="BA93" s="87"/>
      <c r="BB93" s="87"/>
      <c r="BC93" s="87"/>
      <c r="BD93" s="87"/>
    </row>
    <row r="94" spans="1:56" hidden="1" x14ac:dyDescent="0.25">
      <c r="A94" s="101"/>
      <c r="B94" s="102"/>
      <c r="C94" s="600" t="str">
        <f>Sprachen!L100</f>
        <v>Bedingungen am Serienstandort hergestellt bzw. bei „sonstigen Mustern“ gemäß Vereinbarung zwischen Organisation und Kunde</v>
      </c>
      <c r="D94" s="601"/>
      <c r="E94" s="601"/>
      <c r="F94" s="601"/>
      <c r="G94" s="601"/>
      <c r="H94" s="601"/>
      <c r="I94" s="601"/>
      <c r="J94" s="601"/>
      <c r="K94" s="601"/>
      <c r="L94" s="601"/>
      <c r="M94" s="601"/>
      <c r="N94" s="601"/>
      <c r="O94" s="601"/>
      <c r="P94" s="601"/>
      <c r="Q94" s="601"/>
      <c r="R94" s="601"/>
      <c r="S94" s="601"/>
      <c r="T94" s="601"/>
      <c r="U94" s="601"/>
      <c r="V94" s="601"/>
      <c r="W94" s="601"/>
      <c r="X94" s="601"/>
      <c r="Y94" s="601"/>
      <c r="Z94" s="601"/>
      <c r="AA94" s="601"/>
      <c r="AB94" s="601"/>
      <c r="AC94" s="601"/>
      <c r="AD94" s="601"/>
      <c r="AE94" s="601"/>
      <c r="AF94" s="601"/>
      <c r="AG94" s="601"/>
      <c r="AH94" s="601"/>
      <c r="AI94" s="601"/>
      <c r="AJ94" s="601"/>
      <c r="AK94" s="601"/>
      <c r="AL94" s="601"/>
      <c r="AM94" s="601"/>
      <c r="AN94" s="601"/>
      <c r="AO94" s="601"/>
      <c r="AP94" s="602"/>
      <c r="AR94" s="599"/>
      <c r="BA94" s="87"/>
      <c r="BB94" s="87"/>
      <c r="BC94" s="87"/>
      <c r="BD94" s="87"/>
    </row>
    <row r="95" spans="1:56" hidden="1" x14ac:dyDescent="0.25">
      <c r="A95" s="101"/>
      <c r="B95" s="102"/>
      <c r="C95" s="600" t="str">
        <f>Sprachen!L101</f>
        <v>(als Anlage beigefügt). Bezüglich dieser Merkmale sind keine Änderungen bekannt bzw. geplant. Die bei unseren Prüfungen und</v>
      </c>
      <c r="D95" s="601"/>
      <c r="E95" s="601"/>
      <c r="F95" s="601"/>
      <c r="G95" s="601"/>
      <c r="H95" s="601"/>
      <c r="I95" s="601"/>
      <c r="J95" s="601"/>
      <c r="K95" s="601"/>
      <c r="L95" s="601"/>
      <c r="M95" s="601"/>
      <c r="N95" s="601"/>
      <c r="O95" s="601"/>
      <c r="P95" s="601"/>
      <c r="Q95" s="601"/>
      <c r="R95" s="601"/>
      <c r="S95" s="601"/>
      <c r="T95" s="601"/>
      <c r="U95" s="601"/>
      <c r="V95" s="601"/>
      <c r="W95" s="601"/>
      <c r="X95" s="601"/>
      <c r="Y95" s="601"/>
      <c r="Z95" s="601"/>
      <c r="AA95" s="601"/>
      <c r="AB95" s="601"/>
      <c r="AC95" s="601"/>
      <c r="AD95" s="601"/>
      <c r="AE95" s="601"/>
      <c r="AF95" s="601"/>
      <c r="AG95" s="601"/>
      <c r="AH95" s="601"/>
      <c r="AI95" s="601"/>
      <c r="AJ95" s="601"/>
      <c r="AK95" s="601"/>
      <c r="AL95" s="601"/>
      <c r="AM95" s="601"/>
      <c r="AN95" s="601"/>
      <c r="AO95" s="601"/>
      <c r="AP95" s="602"/>
      <c r="AR95" s="599"/>
      <c r="BA95" s="87"/>
      <c r="BB95" s="87"/>
      <c r="BC95" s="87"/>
      <c r="BD95" s="87"/>
    </row>
    <row r="96" spans="1:56" hidden="1" x14ac:dyDescent="0.25">
      <c r="A96" s="101"/>
      <c r="B96" s="102"/>
      <c r="C96" s="600" t="str">
        <f>Sprachen!L102</f>
        <v>der Freigabe erzielten Ergebnisse können für eine aktualisierte PPF-Dokumentation übernommen werden.  Sollten trotzdem Änderungen an</v>
      </c>
      <c r="D96" s="601"/>
      <c r="E96" s="601"/>
      <c r="F96" s="601"/>
      <c r="G96" s="601"/>
      <c r="H96" s="601"/>
      <c r="I96" s="601"/>
      <c r="J96" s="601"/>
      <c r="K96" s="601"/>
      <c r="L96" s="601"/>
      <c r="M96" s="601"/>
      <c r="N96" s="601"/>
      <c r="O96" s="601"/>
      <c r="P96" s="601"/>
      <c r="Q96" s="601"/>
      <c r="R96" s="601"/>
      <c r="S96" s="601"/>
      <c r="T96" s="601"/>
      <c r="U96" s="601"/>
      <c r="V96" s="601"/>
      <c r="W96" s="601"/>
      <c r="X96" s="601"/>
      <c r="Y96" s="601"/>
      <c r="Z96" s="601"/>
      <c r="AA96" s="601"/>
      <c r="AB96" s="601"/>
      <c r="AC96" s="601"/>
      <c r="AD96" s="601"/>
      <c r="AE96" s="601"/>
      <c r="AF96" s="601"/>
      <c r="AG96" s="601"/>
      <c r="AH96" s="601"/>
      <c r="AI96" s="601"/>
      <c r="AJ96" s="601"/>
      <c r="AK96" s="601"/>
      <c r="AL96" s="601"/>
      <c r="AM96" s="601"/>
      <c r="AN96" s="601"/>
      <c r="AO96" s="601"/>
      <c r="AP96" s="602"/>
      <c r="AR96" s="599"/>
      <c r="BA96" s="87"/>
      <c r="BB96" s="87"/>
      <c r="BC96" s="87"/>
      <c r="BD96" s="87"/>
    </row>
    <row r="97" spans="1:56" ht="14.4" hidden="1" thickBot="1" x14ac:dyDescent="0.3">
      <c r="A97" s="101"/>
      <c r="B97" s="102"/>
      <c r="C97" s="603" t="str">
        <f>Sprachen!L103</f>
        <v>Teil und/oder Produktionsprozess notwendig sein, werden wir dies bei der aktualisierten PPF-Dokumentation anzeigen.</v>
      </c>
      <c r="D97" s="604"/>
      <c r="E97" s="604"/>
      <c r="F97" s="604"/>
      <c r="G97" s="604"/>
      <c r="H97" s="604"/>
      <c r="I97" s="604"/>
      <c r="J97" s="604"/>
      <c r="K97" s="604"/>
      <c r="L97" s="604"/>
      <c r="M97" s="604"/>
      <c r="N97" s="604"/>
      <c r="O97" s="604"/>
      <c r="P97" s="604"/>
      <c r="Q97" s="604"/>
      <c r="R97" s="604"/>
      <c r="S97" s="604"/>
      <c r="T97" s="604"/>
      <c r="U97" s="604"/>
      <c r="V97" s="604"/>
      <c r="W97" s="604"/>
      <c r="X97" s="604"/>
      <c r="Y97" s="604"/>
      <c r="Z97" s="604"/>
      <c r="AA97" s="604"/>
      <c r="AB97" s="604"/>
      <c r="AC97" s="604"/>
      <c r="AD97" s="604"/>
      <c r="AE97" s="604"/>
      <c r="AF97" s="604"/>
      <c r="AG97" s="604"/>
      <c r="AH97" s="604"/>
      <c r="AI97" s="604"/>
      <c r="AJ97" s="604"/>
      <c r="AK97" s="604"/>
      <c r="AL97" s="604"/>
      <c r="AM97" s="604"/>
      <c r="AN97" s="604"/>
      <c r="AO97" s="604"/>
      <c r="AP97" s="605"/>
      <c r="AR97" s="599"/>
      <c r="BA97" s="87"/>
      <c r="BB97" s="87"/>
      <c r="BC97" s="87"/>
      <c r="BD97" s="87"/>
    </row>
    <row r="98" spans="1:56" s="11" customFormat="1" hidden="1" thickTop="1" thickBot="1" x14ac:dyDescent="0.3">
      <c r="A98" s="458" t="str">
        <f>Sprachen!L344</f>
        <v>Terminabstimmung</v>
      </c>
      <c r="B98" s="459"/>
      <c r="C98" s="459"/>
      <c r="D98" s="459"/>
      <c r="E98" s="459"/>
      <c r="F98" s="459"/>
      <c r="G98" s="459"/>
      <c r="H98" s="459"/>
      <c r="I98" s="459"/>
      <c r="J98" s="459"/>
      <c r="K98" s="459"/>
      <c r="L98" s="459"/>
      <c r="M98" s="459"/>
      <c r="N98" s="459"/>
      <c r="O98" s="459"/>
      <c r="P98" s="459"/>
      <c r="Q98" s="459"/>
      <c r="R98" s="459"/>
      <c r="S98" s="459"/>
      <c r="T98" s="459"/>
      <c r="U98" s="459"/>
      <c r="V98" s="459"/>
      <c r="W98" s="459"/>
      <c r="X98" s="459"/>
      <c r="Y98" s="459"/>
      <c r="Z98" s="459"/>
      <c r="AA98" s="459"/>
      <c r="AB98" s="459"/>
      <c r="AC98" s="459"/>
      <c r="AD98" s="459"/>
      <c r="AE98" s="459"/>
      <c r="AF98" s="459"/>
      <c r="AG98" s="459"/>
      <c r="AH98" s="459"/>
      <c r="AI98" s="459"/>
      <c r="AJ98" s="459"/>
      <c r="AK98" s="459"/>
      <c r="AL98" s="459"/>
      <c r="AM98" s="459"/>
      <c r="AN98" s="459"/>
      <c r="AO98" s="459"/>
      <c r="AP98" s="460"/>
      <c r="AR98" s="114"/>
      <c r="BA98" s="88"/>
      <c r="BB98" s="88"/>
      <c r="BC98" s="88"/>
      <c r="BD98" s="88"/>
    </row>
    <row r="99" spans="1:56" s="11" customFormat="1" ht="15" hidden="1" customHeight="1" thickTop="1" x14ac:dyDescent="0.25">
      <c r="A99" s="639" t="str">
        <f>Sprachen!L266</f>
        <v>PPF-Termin</v>
      </c>
      <c r="B99" s="640"/>
      <c r="C99" s="640"/>
      <c r="D99" s="640"/>
      <c r="E99" s="640"/>
      <c r="F99" s="640"/>
      <c r="G99" s="640"/>
      <c r="H99" s="640"/>
      <c r="I99" s="640"/>
      <c r="J99" s="640"/>
      <c r="K99" s="640"/>
      <c r="L99" s="640"/>
      <c r="M99" s="640"/>
      <c r="N99" s="641"/>
      <c r="O99" s="642" t="str">
        <f>Sprachen!L156</f>
        <v>Gestuftes PPF-Verfahren</v>
      </c>
      <c r="P99" s="642"/>
      <c r="Q99" s="642"/>
      <c r="R99" s="642"/>
      <c r="S99" s="642"/>
      <c r="T99" s="642"/>
      <c r="U99" s="642"/>
      <c r="V99" s="642"/>
      <c r="W99" s="642"/>
      <c r="X99" s="642"/>
      <c r="Y99" s="642"/>
      <c r="Z99" s="642"/>
      <c r="AA99" s="642"/>
      <c r="AB99" s="642"/>
      <c r="AC99" s="642"/>
      <c r="AD99" s="642"/>
      <c r="AE99" s="642"/>
      <c r="AF99" s="642"/>
      <c r="AG99" s="642"/>
      <c r="AH99" s="642"/>
      <c r="AI99" s="642"/>
      <c r="AJ99" s="642"/>
      <c r="AK99" s="642"/>
      <c r="AL99" s="642"/>
      <c r="AM99" s="642"/>
      <c r="AN99" s="642"/>
      <c r="AO99" s="642"/>
      <c r="AP99" s="643"/>
      <c r="AR99" s="114"/>
      <c r="BA99" s="88"/>
      <c r="BB99" s="88"/>
      <c r="BC99" s="88"/>
      <c r="BD99" s="88"/>
    </row>
    <row r="100" spans="1:56" s="11" customFormat="1" ht="12.7" hidden="1" x14ac:dyDescent="0.25">
      <c r="A100" s="632" t="str">
        <f>Sprachen!L58</f>
        <v>PPF-Verfahren</v>
      </c>
      <c r="B100" s="633"/>
      <c r="C100" s="633"/>
      <c r="D100" s="633"/>
      <c r="E100" s="633"/>
      <c r="F100" s="633"/>
      <c r="G100" s="633"/>
      <c r="H100" s="634"/>
      <c r="I100" s="634"/>
      <c r="J100" s="634"/>
      <c r="K100" s="634"/>
      <c r="L100" s="634"/>
      <c r="M100" s="634"/>
      <c r="N100" s="635"/>
      <c r="O100" s="636" t="str">
        <f>Sprachen!L306</f>
        <v>Stufe 1</v>
      </c>
      <c r="P100" s="637"/>
      <c r="Q100" s="637"/>
      <c r="R100" s="637"/>
      <c r="S100" s="637"/>
      <c r="T100" s="637"/>
      <c r="U100" s="637"/>
      <c r="V100" s="634"/>
      <c r="W100" s="634"/>
      <c r="X100" s="634"/>
      <c r="Y100" s="634"/>
      <c r="Z100" s="634"/>
      <c r="AA100" s="634"/>
      <c r="AB100" s="637" t="str">
        <f>Sprachen!L308</f>
        <v>Stufe 3</v>
      </c>
      <c r="AC100" s="637"/>
      <c r="AD100" s="637"/>
      <c r="AE100" s="637"/>
      <c r="AF100" s="637"/>
      <c r="AG100" s="637"/>
      <c r="AH100" s="637"/>
      <c r="AI100" s="637"/>
      <c r="AJ100" s="637"/>
      <c r="AK100" s="634"/>
      <c r="AL100" s="634"/>
      <c r="AM100" s="634"/>
      <c r="AN100" s="634"/>
      <c r="AO100" s="634"/>
      <c r="AP100" s="638"/>
      <c r="AR100" s="114"/>
      <c r="BA100" s="88"/>
      <c r="BB100" s="88"/>
      <c r="BC100" s="88"/>
      <c r="BD100" s="88"/>
    </row>
    <row r="101" spans="1:56" s="11" customFormat="1" ht="12.7" hidden="1" x14ac:dyDescent="0.25">
      <c r="A101" s="632" t="str">
        <f>Sprachen!L349</f>
        <v>Varianten</v>
      </c>
      <c r="B101" s="633"/>
      <c r="C101" s="633"/>
      <c r="D101" s="633"/>
      <c r="E101" s="633"/>
      <c r="F101" s="633"/>
      <c r="G101" s="633"/>
      <c r="H101" s="634"/>
      <c r="I101" s="634"/>
      <c r="J101" s="634"/>
      <c r="K101" s="634"/>
      <c r="L101" s="634"/>
      <c r="M101" s="634"/>
      <c r="N101" s="635"/>
      <c r="O101" s="636" t="str">
        <f>Sprachen!L307</f>
        <v>Stufe 2</v>
      </c>
      <c r="P101" s="637"/>
      <c r="Q101" s="637"/>
      <c r="R101" s="637"/>
      <c r="S101" s="637"/>
      <c r="T101" s="637"/>
      <c r="U101" s="637"/>
      <c r="V101" s="634"/>
      <c r="W101" s="634"/>
      <c r="X101" s="634"/>
      <c r="Y101" s="634"/>
      <c r="Z101" s="634"/>
      <c r="AA101" s="634"/>
      <c r="AB101" s="637" t="str">
        <f>Sprachen!L309</f>
        <v>Stufe 4</v>
      </c>
      <c r="AC101" s="637"/>
      <c r="AD101" s="637"/>
      <c r="AE101" s="637"/>
      <c r="AF101" s="637"/>
      <c r="AG101" s="637"/>
      <c r="AH101" s="637"/>
      <c r="AI101" s="637"/>
      <c r="AJ101" s="637"/>
      <c r="AK101" s="634"/>
      <c r="AL101" s="634"/>
      <c r="AM101" s="634"/>
      <c r="AN101" s="634"/>
      <c r="AO101" s="634"/>
      <c r="AP101" s="638"/>
      <c r="AR101" s="114"/>
      <c r="BA101" s="88"/>
      <c r="BB101" s="88"/>
      <c r="BC101" s="88"/>
      <c r="BD101" s="88"/>
    </row>
    <row r="102" spans="1:56" s="11" customFormat="1" ht="15" hidden="1" customHeight="1" thickBot="1" x14ac:dyDescent="0.3">
      <c r="A102" s="678"/>
      <c r="B102" s="679"/>
      <c r="C102" s="679"/>
      <c r="D102" s="679"/>
      <c r="E102" s="679"/>
      <c r="F102" s="679"/>
      <c r="G102" s="679"/>
      <c r="H102" s="679"/>
      <c r="I102" s="679"/>
      <c r="J102" s="679"/>
      <c r="K102" s="679"/>
      <c r="L102" s="679"/>
      <c r="M102" s="679"/>
      <c r="N102" s="680"/>
      <c r="O102" s="681" t="str">
        <f>Sprachen!L123</f>
        <v>Endtermin des PPF-Verfahrens</v>
      </c>
      <c r="P102" s="682"/>
      <c r="Q102" s="682"/>
      <c r="R102" s="682"/>
      <c r="S102" s="682"/>
      <c r="T102" s="682"/>
      <c r="U102" s="682"/>
      <c r="V102" s="682"/>
      <c r="W102" s="682"/>
      <c r="X102" s="682"/>
      <c r="Y102" s="682"/>
      <c r="Z102" s="682"/>
      <c r="AA102" s="682"/>
      <c r="AB102" s="683"/>
      <c r="AC102" s="683"/>
      <c r="AD102" s="683"/>
      <c r="AE102" s="683"/>
      <c r="AF102" s="683"/>
      <c r="AG102" s="683"/>
      <c r="AH102" s="683"/>
      <c r="AI102" s="683"/>
      <c r="AJ102" s="683"/>
      <c r="AK102" s="683"/>
      <c r="AL102" s="683"/>
      <c r="AM102" s="683"/>
      <c r="AN102" s="683"/>
      <c r="AO102" s="683"/>
      <c r="AP102" s="684"/>
      <c r="AR102" s="114"/>
      <c r="BA102" s="88"/>
      <c r="BB102" s="88"/>
      <c r="BC102" s="88"/>
      <c r="BD102" s="88"/>
    </row>
    <row r="103" spans="1:56" s="11" customFormat="1" ht="15" hidden="1" customHeight="1" thickBot="1" x14ac:dyDescent="0.3">
      <c r="A103" s="685" t="str">
        <f>Sprachen!L168</f>
        <v>IMDS-ID Kunde</v>
      </c>
      <c r="B103" s="686"/>
      <c r="C103" s="686"/>
      <c r="D103" s="686"/>
      <c r="E103" s="686"/>
      <c r="F103" s="686"/>
      <c r="G103" s="686"/>
      <c r="H103" s="687"/>
      <c r="I103" s="687"/>
      <c r="J103" s="687"/>
      <c r="K103" s="687"/>
      <c r="L103" s="687"/>
      <c r="M103" s="687"/>
      <c r="N103" s="687"/>
      <c r="O103" s="688" t="str">
        <f>Sprachen!L68</f>
        <v>Bereitstellung IMDS</v>
      </c>
      <c r="P103" s="688"/>
      <c r="Q103" s="688"/>
      <c r="R103" s="688"/>
      <c r="S103" s="688"/>
      <c r="T103" s="688"/>
      <c r="U103" s="688"/>
      <c r="V103" s="689"/>
      <c r="W103" s="689"/>
      <c r="X103" s="689"/>
      <c r="Y103" s="689"/>
      <c r="Z103" s="689"/>
      <c r="AA103" s="690"/>
      <c r="AB103" s="691"/>
      <c r="AC103" s="692"/>
      <c r="AD103" s="692"/>
      <c r="AE103" s="692"/>
      <c r="AF103" s="692"/>
      <c r="AG103" s="692"/>
      <c r="AH103" s="692"/>
      <c r="AI103" s="692"/>
      <c r="AJ103" s="692"/>
      <c r="AK103" s="692"/>
      <c r="AL103" s="692"/>
      <c r="AM103" s="692"/>
      <c r="AN103" s="692"/>
      <c r="AO103" s="692"/>
      <c r="AP103" s="693"/>
      <c r="AR103" s="114"/>
      <c r="BA103" s="88"/>
      <c r="BB103" s="88"/>
      <c r="BC103" s="88"/>
      <c r="BD103" s="88"/>
    </row>
    <row r="104" spans="1:56" s="14" customFormat="1" ht="37.450000000000003" hidden="1" customHeight="1" thickTop="1" thickBot="1" x14ac:dyDescent="0.3">
      <c r="A104" s="662"/>
      <c r="B104" s="663"/>
      <c r="C104" s="664" t="str">
        <f>Sprachen!L96</f>
        <v>Der Kunde verzichtet auf die Vorlage von Dokumenten. 
Durchführung und Dokumentation des PPF-Verfahrens erfolgen ausschließlich innerhalb der Organisation.
Der Kunde schließt sich der Freigabeempfehlung der Organisation an.</v>
      </c>
      <c r="D104" s="582"/>
      <c r="E104" s="582"/>
      <c r="F104" s="582"/>
      <c r="G104" s="582"/>
      <c r="H104" s="582"/>
      <c r="I104" s="582"/>
      <c r="J104" s="582"/>
      <c r="K104" s="582"/>
      <c r="L104" s="582"/>
      <c r="M104" s="582"/>
      <c r="N104" s="582"/>
      <c r="O104" s="582"/>
      <c r="P104" s="582"/>
      <c r="Q104" s="582"/>
      <c r="R104" s="582"/>
      <c r="S104" s="582"/>
      <c r="T104" s="582"/>
      <c r="U104" s="582"/>
      <c r="V104" s="582"/>
      <c r="W104" s="582"/>
      <c r="X104" s="582"/>
      <c r="Y104" s="582"/>
      <c r="Z104" s="582"/>
      <c r="AA104" s="582"/>
      <c r="AB104" s="582"/>
      <c r="AC104" s="582"/>
      <c r="AD104" s="582"/>
      <c r="AE104" s="582"/>
      <c r="AF104" s="582"/>
      <c r="AG104" s="582"/>
      <c r="AH104" s="582"/>
      <c r="AI104" s="582"/>
      <c r="AJ104" s="582"/>
      <c r="AK104" s="582"/>
      <c r="AL104" s="582"/>
      <c r="AM104" s="582"/>
      <c r="AN104" s="582"/>
      <c r="AO104" s="582"/>
      <c r="AP104" s="665"/>
      <c r="AR104" s="116"/>
      <c r="BA104" s="103"/>
      <c r="BB104" s="103"/>
      <c r="BC104" s="103"/>
      <c r="BD104" s="103"/>
    </row>
    <row r="105" spans="1:56" s="11" customFormat="1" ht="29.95" hidden="1" customHeight="1" thickBot="1" x14ac:dyDescent="0.3">
      <c r="A105" s="666"/>
      <c r="B105" s="667"/>
      <c r="C105" s="668" t="str">
        <f>Sprachen!L91</f>
        <v>Datum</v>
      </c>
      <c r="D105" s="669"/>
      <c r="E105" s="669"/>
      <c r="F105" s="669"/>
      <c r="G105" s="669"/>
      <c r="H105" s="670"/>
      <c r="I105" s="671"/>
      <c r="J105" s="672"/>
      <c r="K105" s="672"/>
      <c r="L105" s="672"/>
      <c r="M105" s="672"/>
      <c r="N105" s="672"/>
      <c r="O105" s="672"/>
      <c r="P105" s="672"/>
      <c r="Q105" s="672"/>
      <c r="R105" s="672"/>
      <c r="S105" s="672"/>
      <c r="T105" s="672"/>
      <c r="U105" s="673"/>
      <c r="V105" s="674" t="str">
        <f>Sprachen!L348</f>
        <v>Unterschrift</v>
      </c>
      <c r="W105" s="675"/>
      <c r="X105" s="675"/>
      <c r="Y105" s="675"/>
      <c r="Z105" s="676"/>
      <c r="AA105" s="672"/>
      <c r="AB105" s="672"/>
      <c r="AC105" s="672"/>
      <c r="AD105" s="672"/>
      <c r="AE105" s="672"/>
      <c r="AF105" s="672"/>
      <c r="AG105" s="672"/>
      <c r="AH105" s="672"/>
      <c r="AI105" s="672"/>
      <c r="AJ105" s="672"/>
      <c r="AK105" s="672"/>
      <c r="AL105" s="672"/>
      <c r="AM105" s="672"/>
      <c r="AN105" s="672"/>
      <c r="AO105" s="672"/>
      <c r="AP105" s="677"/>
      <c r="AR105" s="114"/>
      <c r="BA105" s="88"/>
      <c r="BB105" s="88"/>
      <c r="BC105" s="88"/>
      <c r="BD105" s="88"/>
    </row>
    <row r="106" spans="1:56" s="11" customFormat="1" ht="15.7" hidden="1" customHeight="1" thickTop="1" thickBot="1" x14ac:dyDescent="0.3">
      <c r="A106" s="647"/>
      <c r="B106" s="648"/>
      <c r="C106" s="649"/>
      <c r="D106" s="650" t="str">
        <f>Sprachen!L215</f>
        <v>Mitgeltende Unterlagen zum PPF-Verfahren</v>
      </c>
      <c r="E106" s="459"/>
      <c r="F106" s="459"/>
      <c r="G106" s="459"/>
      <c r="H106" s="459"/>
      <c r="I106" s="459"/>
      <c r="J106" s="459"/>
      <c r="K106" s="459"/>
      <c r="L106" s="459"/>
      <c r="M106" s="459"/>
      <c r="N106" s="459"/>
      <c r="O106" s="459"/>
      <c r="P106" s="459"/>
      <c r="Q106" s="459"/>
      <c r="R106" s="459"/>
      <c r="S106" s="459"/>
      <c r="T106" s="459"/>
      <c r="U106" s="459"/>
      <c r="V106" s="459"/>
      <c r="W106" s="459"/>
      <c r="X106" s="459"/>
      <c r="Y106" s="459"/>
      <c r="Z106" s="459"/>
      <c r="AA106" s="459"/>
      <c r="AB106" s="459"/>
      <c r="AC106" s="459"/>
      <c r="AD106" s="459"/>
      <c r="AE106" s="459"/>
      <c r="AF106" s="459"/>
      <c r="AG106" s="459"/>
      <c r="AH106" s="459"/>
      <c r="AI106" s="459"/>
      <c r="AJ106" s="459"/>
      <c r="AK106" s="459"/>
      <c r="AL106" s="459"/>
      <c r="AM106" s="459"/>
      <c r="AN106" s="459"/>
      <c r="AO106" s="459"/>
      <c r="AP106" s="460"/>
      <c r="AR106" s="114"/>
      <c r="BA106" s="88"/>
      <c r="BB106" s="88"/>
      <c r="BC106" s="88"/>
      <c r="BD106" s="88"/>
    </row>
    <row r="107" spans="1:56" s="11" customFormat="1" ht="63.8" hidden="1" customHeight="1" thickTop="1" thickBot="1" x14ac:dyDescent="0.3">
      <c r="A107" s="651" t="str">
        <f>Sprachen!L49</f>
        <v>Anwendung</v>
      </c>
      <c r="B107" s="652"/>
      <c r="C107" s="653"/>
      <c r="D107" s="654" t="str">
        <f>Sprachen!L347</f>
        <v>Unterlagen</v>
      </c>
      <c r="E107" s="655"/>
      <c r="F107" s="655"/>
      <c r="G107" s="655"/>
      <c r="H107" s="655"/>
      <c r="I107" s="655"/>
      <c r="J107" s="655"/>
      <c r="K107" s="655"/>
      <c r="L107" s="656"/>
      <c r="M107" s="657" t="str">
        <f>Sprachen!L112</f>
        <v>Dokumenten-nummer</v>
      </c>
      <c r="N107" s="658"/>
      <c r="O107" s="658"/>
      <c r="P107" s="658"/>
      <c r="Q107" s="659"/>
      <c r="R107" s="660" t="str">
        <f>Sprachen!L54</f>
        <v>Ausgabe/ Stand/Datum</v>
      </c>
      <c r="S107" s="658"/>
      <c r="T107" s="658"/>
      <c r="U107" s="658"/>
      <c r="V107" s="659"/>
      <c r="W107" s="660" t="str">
        <f>Sprachen!L62</f>
        <v>Bemerkung/Beschreibung</v>
      </c>
      <c r="X107" s="658"/>
      <c r="Y107" s="658"/>
      <c r="Z107" s="658"/>
      <c r="AA107" s="658"/>
      <c r="AB107" s="658"/>
      <c r="AC107" s="658"/>
      <c r="AD107" s="658"/>
      <c r="AE107" s="658"/>
      <c r="AF107" s="658"/>
      <c r="AG107" s="658"/>
      <c r="AH107" s="658"/>
      <c r="AI107" s="658"/>
      <c r="AJ107" s="658"/>
      <c r="AK107" s="658"/>
      <c r="AL107" s="658"/>
      <c r="AM107" s="658"/>
      <c r="AN107" s="658"/>
      <c r="AO107" s="658"/>
      <c r="AP107" s="661"/>
      <c r="AR107" s="114"/>
      <c r="BA107" s="88"/>
      <c r="BB107" s="88"/>
      <c r="BC107" s="88"/>
      <c r="BD107" s="88"/>
    </row>
    <row r="108" spans="1:56" s="11" customFormat="1" ht="28.65" hidden="1" customHeight="1" x14ac:dyDescent="0.25">
      <c r="A108" s="694"/>
      <c r="B108" s="695"/>
      <c r="C108" s="696"/>
      <c r="D108" s="708" t="str">
        <f>Sprachen!L332</f>
        <v>Technische Kundenunterlagen</v>
      </c>
      <c r="E108" s="709"/>
      <c r="F108" s="709"/>
      <c r="G108" s="709"/>
      <c r="H108" s="709"/>
      <c r="I108" s="709"/>
      <c r="J108" s="709"/>
      <c r="K108" s="709"/>
      <c r="L108" s="710"/>
      <c r="M108" s="711"/>
      <c r="N108" s="712"/>
      <c r="O108" s="712"/>
      <c r="P108" s="712"/>
      <c r="Q108" s="713"/>
      <c r="R108" s="714"/>
      <c r="S108" s="695"/>
      <c r="T108" s="695"/>
      <c r="U108" s="695"/>
      <c r="V108" s="715"/>
      <c r="W108" s="716"/>
      <c r="X108" s="712"/>
      <c r="Y108" s="712"/>
      <c r="Z108" s="712"/>
      <c r="AA108" s="712"/>
      <c r="AB108" s="712"/>
      <c r="AC108" s="712"/>
      <c r="AD108" s="712"/>
      <c r="AE108" s="712"/>
      <c r="AF108" s="712"/>
      <c r="AG108" s="712"/>
      <c r="AH108" s="712"/>
      <c r="AI108" s="712"/>
      <c r="AJ108" s="712"/>
      <c r="AK108" s="712"/>
      <c r="AL108" s="712"/>
      <c r="AM108" s="712"/>
      <c r="AN108" s="712"/>
      <c r="AO108" s="712"/>
      <c r="AP108" s="717"/>
      <c r="AR108" s="114"/>
      <c r="BA108" s="88"/>
      <c r="BB108" s="88"/>
      <c r="BC108" s="88"/>
      <c r="BD108" s="88"/>
    </row>
    <row r="109" spans="1:56" s="11" customFormat="1" ht="28.65" hidden="1" customHeight="1" x14ac:dyDescent="0.25">
      <c r="A109" s="694"/>
      <c r="B109" s="695"/>
      <c r="C109" s="696"/>
      <c r="D109" s="697" t="str">
        <f>Sprachen!L375</f>
        <v>Zonenfestlegung für optische Beurteilung</v>
      </c>
      <c r="E109" s="698"/>
      <c r="F109" s="698"/>
      <c r="G109" s="698"/>
      <c r="H109" s="698"/>
      <c r="I109" s="698"/>
      <c r="J109" s="698"/>
      <c r="K109" s="698"/>
      <c r="L109" s="699"/>
      <c r="M109" s="700"/>
      <c r="N109" s="701"/>
      <c r="O109" s="701"/>
      <c r="P109" s="701"/>
      <c r="Q109" s="702"/>
      <c r="R109" s="703"/>
      <c r="S109" s="704"/>
      <c r="T109" s="704"/>
      <c r="U109" s="704"/>
      <c r="V109" s="705"/>
      <c r="W109" s="706"/>
      <c r="X109" s="701"/>
      <c r="Y109" s="701"/>
      <c r="Z109" s="701"/>
      <c r="AA109" s="701"/>
      <c r="AB109" s="701"/>
      <c r="AC109" s="701"/>
      <c r="AD109" s="701"/>
      <c r="AE109" s="701"/>
      <c r="AF109" s="701"/>
      <c r="AG109" s="701"/>
      <c r="AH109" s="701"/>
      <c r="AI109" s="701"/>
      <c r="AJ109" s="701"/>
      <c r="AK109" s="701"/>
      <c r="AL109" s="701"/>
      <c r="AM109" s="701"/>
      <c r="AN109" s="701"/>
      <c r="AO109" s="701"/>
      <c r="AP109" s="707"/>
      <c r="AR109" s="114"/>
      <c r="BA109" s="88"/>
      <c r="BB109" s="88"/>
      <c r="BC109" s="88"/>
      <c r="BD109" s="88"/>
    </row>
    <row r="110" spans="1:56" s="11" customFormat="1" ht="28.65" hidden="1" customHeight="1" x14ac:dyDescent="0.25">
      <c r="A110" s="694"/>
      <c r="B110" s="695"/>
      <c r="C110" s="696"/>
      <c r="D110" s="697" t="str">
        <f>Sprachen!L139</f>
        <v>Festlegung Grenzmuster</v>
      </c>
      <c r="E110" s="698"/>
      <c r="F110" s="698"/>
      <c r="G110" s="698"/>
      <c r="H110" s="698"/>
      <c r="I110" s="698"/>
      <c r="J110" s="698"/>
      <c r="K110" s="698"/>
      <c r="L110" s="699"/>
      <c r="M110" s="700"/>
      <c r="N110" s="701"/>
      <c r="O110" s="701"/>
      <c r="P110" s="701"/>
      <c r="Q110" s="702"/>
      <c r="R110" s="703"/>
      <c r="S110" s="704"/>
      <c r="T110" s="704"/>
      <c r="U110" s="704"/>
      <c r="V110" s="705"/>
      <c r="W110" s="706"/>
      <c r="X110" s="701"/>
      <c r="Y110" s="701"/>
      <c r="Z110" s="701"/>
      <c r="AA110" s="701"/>
      <c r="AB110" s="701"/>
      <c r="AC110" s="701"/>
      <c r="AD110" s="701"/>
      <c r="AE110" s="701"/>
      <c r="AF110" s="701"/>
      <c r="AG110" s="701"/>
      <c r="AH110" s="701"/>
      <c r="AI110" s="701"/>
      <c r="AJ110" s="701"/>
      <c r="AK110" s="701"/>
      <c r="AL110" s="701"/>
      <c r="AM110" s="701"/>
      <c r="AN110" s="701"/>
      <c r="AO110" s="701"/>
      <c r="AP110" s="707"/>
      <c r="AR110" s="114"/>
      <c r="BA110" s="88"/>
      <c r="BB110" s="88"/>
      <c r="BC110" s="88"/>
      <c r="BD110" s="88"/>
    </row>
    <row r="111" spans="1:56" s="11" customFormat="1" ht="28.65" hidden="1" customHeight="1" x14ac:dyDescent="0.25">
      <c r="A111" s="694"/>
      <c r="B111" s="695"/>
      <c r="C111" s="696"/>
      <c r="D111" s="697" t="str">
        <f>Sprachen!L140</f>
        <v>Festlegung Porenklassen</v>
      </c>
      <c r="E111" s="698"/>
      <c r="F111" s="698"/>
      <c r="G111" s="698"/>
      <c r="H111" s="698"/>
      <c r="I111" s="698"/>
      <c r="J111" s="698"/>
      <c r="K111" s="698"/>
      <c r="L111" s="699"/>
      <c r="M111" s="700"/>
      <c r="N111" s="701"/>
      <c r="O111" s="701"/>
      <c r="P111" s="701"/>
      <c r="Q111" s="702"/>
      <c r="R111" s="703"/>
      <c r="S111" s="704"/>
      <c r="T111" s="704"/>
      <c r="U111" s="704"/>
      <c r="V111" s="705"/>
      <c r="W111" s="706"/>
      <c r="X111" s="701"/>
      <c r="Y111" s="701"/>
      <c r="Z111" s="701"/>
      <c r="AA111" s="701"/>
      <c r="AB111" s="701"/>
      <c r="AC111" s="701"/>
      <c r="AD111" s="701"/>
      <c r="AE111" s="701"/>
      <c r="AF111" s="701"/>
      <c r="AG111" s="701"/>
      <c r="AH111" s="701"/>
      <c r="AI111" s="701"/>
      <c r="AJ111" s="701"/>
      <c r="AK111" s="701"/>
      <c r="AL111" s="701"/>
      <c r="AM111" s="701"/>
      <c r="AN111" s="701"/>
      <c r="AO111" s="701"/>
      <c r="AP111" s="707"/>
      <c r="AR111" s="114"/>
      <c r="BA111" s="88"/>
      <c r="BB111" s="88"/>
      <c r="BC111" s="88"/>
      <c r="BD111" s="88"/>
    </row>
    <row r="112" spans="1:56" s="11" customFormat="1" ht="28.65" hidden="1" customHeight="1" x14ac:dyDescent="0.25">
      <c r="A112" s="694"/>
      <c r="B112" s="695"/>
      <c r="C112" s="696"/>
      <c r="D112" s="697" t="str">
        <f>Sprachen!L15</f>
        <v>Abnahmerichtlinien</v>
      </c>
      <c r="E112" s="698"/>
      <c r="F112" s="698"/>
      <c r="G112" s="698"/>
      <c r="H112" s="698"/>
      <c r="I112" s="698"/>
      <c r="J112" s="698"/>
      <c r="K112" s="698"/>
      <c r="L112" s="699"/>
      <c r="M112" s="700"/>
      <c r="N112" s="701"/>
      <c r="O112" s="701"/>
      <c r="P112" s="701"/>
      <c r="Q112" s="702"/>
      <c r="R112" s="703"/>
      <c r="S112" s="704"/>
      <c r="T112" s="704"/>
      <c r="U112" s="704"/>
      <c r="V112" s="705"/>
      <c r="W112" s="706"/>
      <c r="X112" s="701"/>
      <c r="Y112" s="701"/>
      <c r="Z112" s="701"/>
      <c r="AA112" s="701"/>
      <c r="AB112" s="701"/>
      <c r="AC112" s="701"/>
      <c r="AD112" s="701"/>
      <c r="AE112" s="701"/>
      <c r="AF112" s="701"/>
      <c r="AG112" s="701"/>
      <c r="AH112" s="701"/>
      <c r="AI112" s="701"/>
      <c r="AJ112" s="701"/>
      <c r="AK112" s="701"/>
      <c r="AL112" s="701"/>
      <c r="AM112" s="701"/>
      <c r="AN112" s="701"/>
      <c r="AO112" s="701"/>
      <c r="AP112" s="707"/>
      <c r="AR112" s="114"/>
      <c r="BA112" s="88"/>
      <c r="BB112" s="88"/>
      <c r="BC112" s="88"/>
      <c r="BD112" s="88"/>
    </row>
    <row r="113" spans="1:56" s="11" customFormat="1" ht="28.65" hidden="1" customHeight="1" x14ac:dyDescent="0.25">
      <c r="A113" s="694"/>
      <c r="B113" s="695"/>
      <c r="C113" s="696"/>
      <c r="D113" s="697" t="str">
        <f>Sprachen!L294</f>
        <v>Prüfvorschriften</v>
      </c>
      <c r="E113" s="698"/>
      <c r="F113" s="698"/>
      <c r="G113" s="698"/>
      <c r="H113" s="698"/>
      <c r="I113" s="698"/>
      <c r="J113" s="698"/>
      <c r="K113" s="698"/>
      <c r="L113" s="699"/>
      <c r="M113" s="700"/>
      <c r="N113" s="701"/>
      <c r="O113" s="701"/>
      <c r="P113" s="701"/>
      <c r="Q113" s="702"/>
      <c r="R113" s="703"/>
      <c r="S113" s="704"/>
      <c r="T113" s="704"/>
      <c r="U113" s="704"/>
      <c r="V113" s="705"/>
      <c r="W113" s="706"/>
      <c r="X113" s="701"/>
      <c r="Y113" s="701"/>
      <c r="Z113" s="701"/>
      <c r="AA113" s="701"/>
      <c r="AB113" s="701"/>
      <c r="AC113" s="701"/>
      <c r="AD113" s="701"/>
      <c r="AE113" s="701"/>
      <c r="AF113" s="701"/>
      <c r="AG113" s="701"/>
      <c r="AH113" s="701"/>
      <c r="AI113" s="701"/>
      <c r="AJ113" s="701"/>
      <c r="AK113" s="701"/>
      <c r="AL113" s="701"/>
      <c r="AM113" s="701"/>
      <c r="AN113" s="701"/>
      <c r="AO113" s="701"/>
      <c r="AP113" s="707"/>
      <c r="AR113" s="114"/>
      <c r="BA113" s="88"/>
      <c r="BB113" s="88"/>
      <c r="BC113" s="88"/>
      <c r="BD113" s="88"/>
    </row>
    <row r="114" spans="1:56" s="11" customFormat="1" ht="28.65" hidden="1" customHeight="1" x14ac:dyDescent="0.25">
      <c r="A114" s="694"/>
      <c r="B114" s="695"/>
      <c r="C114" s="696"/>
      <c r="D114" s="697" t="str">
        <f>Sprachen!L247</f>
        <v>Normen</v>
      </c>
      <c r="E114" s="698"/>
      <c r="F114" s="698"/>
      <c r="G114" s="698"/>
      <c r="H114" s="698"/>
      <c r="I114" s="698"/>
      <c r="J114" s="698"/>
      <c r="K114" s="698"/>
      <c r="L114" s="699"/>
      <c r="M114" s="700"/>
      <c r="N114" s="701"/>
      <c r="O114" s="701"/>
      <c r="P114" s="701"/>
      <c r="Q114" s="702"/>
      <c r="R114" s="703"/>
      <c r="S114" s="704"/>
      <c r="T114" s="704"/>
      <c r="U114" s="704"/>
      <c r="V114" s="705"/>
      <c r="W114" s="706"/>
      <c r="X114" s="701"/>
      <c r="Y114" s="701"/>
      <c r="Z114" s="701"/>
      <c r="AA114" s="701"/>
      <c r="AB114" s="701"/>
      <c r="AC114" s="701"/>
      <c r="AD114" s="701"/>
      <c r="AE114" s="701"/>
      <c r="AF114" s="701"/>
      <c r="AG114" s="701"/>
      <c r="AH114" s="701"/>
      <c r="AI114" s="701"/>
      <c r="AJ114" s="701"/>
      <c r="AK114" s="701"/>
      <c r="AL114" s="701"/>
      <c r="AM114" s="701"/>
      <c r="AN114" s="701"/>
      <c r="AO114" s="701"/>
      <c r="AP114" s="707"/>
      <c r="AR114" s="114"/>
      <c r="BA114" s="88"/>
      <c r="BB114" s="88"/>
      <c r="BC114" s="88"/>
      <c r="BD114" s="88"/>
    </row>
    <row r="115" spans="1:56" s="11" customFormat="1" ht="28.65" hidden="1" customHeight="1" x14ac:dyDescent="0.25">
      <c r="A115" s="694"/>
      <c r="B115" s="695"/>
      <c r="C115" s="696"/>
      <c r="D115" s="697" t="str">
        <f>Sprachen!L201</f>
        <v>Liste mit Terminen für 
Farb-/Varianten-PPF</v>
      </c>
      <c r="E115" s="698"/>
      <c r="F115" s="698"/>
      <c r="G115" s="698"/>
      <c r="H115" s="698"/>
      <c r="I115" s="698"/>
      <c r="J115" s="698"/>
      <c r="K115" s="698"/>
      <c r="L115" s="699"/>
      <c r="M115" s="700"/>
      <c r="N115" s="701"/>
      <c r="O115" s="701"/>
      <c r="P115" s="701"/>
      <c r="Q115" s="702"/>
      <c r="R115" s="703"/>
      <c r="S115" s="704"/>
      <c r="T115" s="704"/>
      <c r="U115" s="704"/>
      <c r="V115" s="705"/>
      <c r="W115" s="706"/>
      <c r="X115" s="701"/>
      <c r="Y115" s="701"/>
      <c r="Z115" s="701"/>
      <c r="AA115" s="701"/>
      <c r="AB115" s="701"/>
      <c r="AC115" s="701"/>
      <c r="AD115" s="701"/>
      <c r="AE115" s="701"/>
      <c r="AF115" s="701"/>
      <c r="AG115" s="701"/>
      <c r="AH115" s="701"/>
      <c r="AI115" s="701"/>
      <c r="AJ115" s="701"/>
      <c r="AK115" s="701"/>
      <c r="AL115" s="701"/>
      <c r="AM115" s="701"/>
      <c r="AN115" s="701"/>
      <c r="AO115" s="701"/>
      <c r="AP115" s="707"/>
      <c r="AR115" s="114"/>
      <c r="BA115" s="88"/>
      <c r="BB115" s="88"/>
      <c r="BC115" s="88"/>
      <c r="BD115" s="88"/>
    </row>
    <row r="116" spans="1:56" s="11" customFormat="1" ht="28.65" hidden="1" customHeight="1" x14ac:dyDescent="0.25">
      <c r="A116" s="694"/>
      <c r="B116" s="695"/>
      <c r="C116" s="696"/>
      <c r="D116" s="718"/>
      <c r="E116" s="719"/>
      <c r="F116" s="719"/>
      <c r="G116" s="719"/>
      <c r="H116" s="719"/>
      <c r="I116" s="719"/>
      <c r="J116" s="719"/>
      <c r="K116" s="719"/>
      <c r="L116" s="720"/>
      <c r="M116" s="700"/>
      <c r="N116" s="701"/>
      <c r="O116" s="701"/>
      <c r="P116" s="701"/>
      <c r="Q116" s="702"/>
      <c r="R116" s="703"/>
      <c r="S116" s="704"/>
      <c r="T116" s="704"/>
      <c r="U116" s="704"/>
      <c r="V116" s="705"/>
      <c r="W116" s="706"/>
      <c r="X116" s="701"/>
      <c r="Y116" s="701"/>
      <c r="Z116" s="701"/>
      <c r="AA116" s="701"/>
      <c r="AB116" s="701"/>
      <c r="AC116" s="701"/>
      <c r="AD116" s="701"/>
      <c r="AE116" s="701"/>
      <c r="AF116" s="701"/>
      <c r="AG116" s="701"/>
      <c r="AH116" s="701"/>
      <c r="AI116" s="701"/>
      <c r="AJ116" s="701"/>
      <c r="AK116" s="701"/>
      <c r="AL116" s="701"/>
      <c r="AM116" s="701"/>
      <c r="AN116" s="701"/>
      <c r="AO116" s="701"/>
      <c r="AP116" s="707"/>
      <c r="AR116" s="114"/>
      <c r="BA116" s="88"/>
      <c r="BB116" s="88"/>
      <c r="BC116" s="88"/>
      <c r="BD116" s="88"/>
    </row>
    <row r="117" spans="1:56" s="11" customFormat="1" ht="28.65" hidden="1" customHeight="1" x14ac:dyDescent="0.25">
      <c r="A117" s="694"/>
      <c r="B117" s="695"/>
      <c r="C117" s="696"/>
      <c r="D117" s="718"/>
      <c r="E117" s="719"/>
      <c r="F117" s="719"/>
      <c r="G117" s="719"/>
      <c r="H117" s="719"/>
      <c r="I117" s="719"/>
      <c r="J117" s="719"/>
      <c r="K117" s="719"/>
      <c r="L117" s="720"/>
      <c r="M117" s="700"/>
      <c r="N117" s="701"/>
      <c r="O117" s="701"/>
      <c r="P117" s="701"/>
      <c r="Q117" s="702"/>
      <c r="R117" s="703"/>
      <c r="S117" s="704"/>
      <c r="T117" s="704"/>
      <c r="U117" s="704"/>
      <c r="V117" s="705"/>
      <c r="W117" s="706"/>
      <c r="X117" s="701"/>
      <c r="Y117" s="701"/>
      <c r="Z117" s="701"/>
      <c r="AA117" s="701"/>
      <c r="AB117" s="701"/>
      <c r="AC117" s="701"/>
      <c r="AD117" s="701"/>
      <c r="AE117" s="701"/>
      <c r="AF117" s="701"/>
      <c r="AG117" s="701"/>
      <c r="AH117" s="701"/>
      <c r="AI117" s="701"/>
      <c r="AJ117" s="701"/>
      <c r="AK117" s="701"/>
      <c r="AL117" s="701"/>
      <c r="AM117" s="701"/>
      <c r="AN117" s="701"/>
      <c r="AO117" s="701"/>
      <c r="AP117" s="707"/>
      <c r="AR117" s="114"/>
      <c r="BA117" s="88"/>
      <c r="BB117" s="88"/>
      <c r="BC117" s="88"/>
      <c r="BD117" s="88"/>
    </row>
    <row r="118" spans="1:56" s="11" customFormat="1" ht="28.65" hidden="1" customHeight="1" x14ac:dyDescent="0.25">
      <c r="A118" s="694"/>
      <c r="B118" s="695"/>
      <c r="C118" s="696"/>
      <c r="D118" s="718"/>
      <c r="E118" s="719"/>
      <c r="F118" s="719"/>
      <c r="G118" s="719"/>
      <c r="H118" s="719"/>
      <c r="I118" s="719"/>
      <c r="J118" s="719"/>
      <c r="K118" s="719"/>
      <c r="L118" s="720"/>
      <c r="M118" s="700"/>
      <c r="N118" s="701"/>
      <c r="O118" s="701"/>
      <c r="P118" s="701"/>
      <c r="Q118" s="702"/>
      <c r="R118" s="703"/>
      <c r="S118" s="704"/>
      <c r="T118" s="704"/>
      <c r="U118" s="704"/>
      <c r="V118" s="705"/>
      <c r="W118" s="706"/>
      <c r="X118" s="701"/>
      <c r="Y118" s="701"/>
      <c r="Z118" s="701"/>
      <c r="AA118" s="701"/>
      <c r="AB118" s="701"/>
      <c r="AC118" s="701"/>
      <c r="AD118" s="701"/>
      <c r="AE118" s="701"/>
      <c r="AF118" s="701"/>
      <c r="AG118" s="701"/>
      <c r="AH118" s="701"/>
      <c r="AI118" s="701"/>
      <c r="AJ118" s="701"/>
      <c r="AK118" s="701"/>
      <c r="AL118" s="701"/>
      <c r="AM118" s="701"/>
      <c r="AN118" s="701"/>
      <c r="AO118" s="701"/>
      <c r="AP118" s="707"/>
      <c r="AR118" s="114"/>
      <c r="BA118" s="88"/>
      <c r="BB118" s="88"/>
      <c r="BC118" s="88"/>
      <c r="BD118" s="88"/>
    </row>
    <row r="119" spans="1:56" s="11" customFormat="1" ht="28.65" hidden="1" customHeight="1" x14ac:dyDescent="0.25">
      <c r="A119" s="694"/>
      <c r="B119" s="695"/>
      <c r="C119" s="696"/>
      <c r="D119" s="718"/>
      <c r="E119" s="719"/>
      <c r="F119" s="719"/>
      <c r="G119" s="719"/>
      <c r="H119" s="719"/>
      <c r="I119" s="719"/>
      <c r="J119" s="719"/>
      <c r="K119" s="719"/>
      <c r="L119" s="720"/>
      <c r="M119" s="700"/>
      <c r="N119" s="701"/>
      <c r="O119" s="701"/>
      <c r="P119" s="701"/>
      <c r="Q119" s="702"/>
      <c r="R119" s="703"/>
      <c r="S119" s="704"/>
      <c r="T119" s="704"/>
      <c r="U119" s="704"/>
      <c r="V119" s="705"/>
      <c r="W119" s="706"/>
      <c r="X119" s="701"/>
      <c r="Y119" s="701"/>
      <c r="Z119" s="701"/>
      <c r="AA119" s="701"/>
      <c r="AB119" s="701"/>
      <c r="AC119" s="701"/>
      <c r="AD119" s="701"/>
      <c r="AE119" s="701"/>
      <c r="AF119" s="701"/>
      <c r="AG119" s="701"/>
      <c r="AH119" s="701"/>
      <c r="AI119" s="701"/>
      <c r="AJ119" s="701"/>
      <c r="AK119" s="701"/>
      <c r="AL119" s="701"/>
      <c r="AM119" s="701"/>
      <c r="AN119" s="701"/>
      <c r="AO119" s="701"/>
      <c r="AP119" s="707"/>
      <c r="AR119" s="114"/>
      <c r="BA119" s="88"/>
      <c r="BB119" s="88"/>
      <c r="BC119" s="88"/>
      <c r="BD119" s="88"/>
    </row>
    <row r="120" spans="1:56" s="11" customFormat="1" ht="28.65" hidden="1" customHeight="1" x14ac:dyDescent="0.25">
      <c r="A120" s="694"/>
      <c r="B120" s="695"/>
      <c r="C120" s="696"/>
      <c r="D120" s="718"/>
      <c r="E120" s="719"/>
      <c r="F120" s="719"/>
      <c r="G120" s="719"/>
      <c r="H120" s="719"/>
      <c r="I120" s="719"/>
      <c r="J120" s="719"/>
      <c r="K120" s="719"/>
      <c r="L120" s="720"/>
      <c r="M120" s="700"/>
      <c r="N120" s="701"/>
      <c r="O120" s="701"/>
      <c r="P120" s="701"/>
      <c r="Q120" s="702"/>
      <c r="R120" s="703"/>
      <c r="S120" s="704"/>
      <c r="T120" s="704"/>
      <c r="U120" s="704"/>
      <c r="V120" s="705"/>
      <c r="W120" s="706"/>
      <c r="X120" s="701"/>
      <c r="Y120" s="701"/>
      <c r="Z120" s="701"/>
      <c r="AA120" s="701"/>
      <c r="AB120" s="701"/>
      <c r="AC120" s="701"/>
      <c r="AD120" s="701"/>
      <c r="AE120" s="701"/>
      <c r="AF120" s="701"/>
      <c r="AG120" s="701"/>
      <c r="AH120" s="701"/>
      <c r="AI120" s="701"/>
      <c r="AJ120" s="701"/>
      <c r="AK120" s="701"/>
      <c r="AL120" s="701"/>
      <c r="AM120" s="701"/>
      <c r="AN120" s="701"/>
      <c r="AO120" s="701"/>
      <c r="AP120" s="707"/>
      <c r="AR120" s="114"/>
      <c r="BA120" s="88"/>
      <c r="BB120" s="88"/>
      <c r="BC120" s="88"/>
      <c r="BD120" s="88"/>
    </row>
    <row r="121" spans="1:56" s="11" customFormat="1" ht="28.65" hidden="1" customHeight="1" x14ac:dyDescent="0.25">
      <c r="A121" s="694"/>
      <c r="B121" s="695"/>
      <c r="C121" s="696"/>
      <c r="D121" s="718"/>
      <c r="E121" s="719"/>
      <c r="F121" s="719"/>
      <c r="G121" s="719"/>
      <c r="H121" s="719"/>
      <c r="I121" s="719"/>
      <c r="J121" s="719"/>
      <c r="K121" s="719"/>
      <c r="L121" s="720"/>
      <c r="M121" s="700"/>
      <c r="N121" s="701"/>
      <c r="O121" s="701"/>
      <c r="P121" s="701"/>
      <c r="Q121" s="702"/>
      <c r="R121" s="703"/>
      <c r="S121" s="704"/>
      <c r="T121" s="704"/>
      <c r="U121" s="704"/>
      <c r="V121" s="705"/>
      <c r="W121" s="706"/>
      <c r="X121" s="701"/>
      <c r="Y121" s="701"/>
      <c r="Z121" s="701"/>
      <c r="AA121" s="701"/>
      <c r="AB121" s="701"/>
      <c r="AC121" s="701"/>
      <c r="AD121" s="701"/>
      <c r="AE121" s="701"/>
      <c r="AF121" s="701"/>
      <c r="AG121" s="701"/>
      <c r="AH121" s="701"/>
      <c r="AI121" s="701"/>
      <c r="AJ121" s="701"/>
      <c r="AK121" s="701"/>
      <c r="AL121" s="701"/>
      <c r="AM121" s="701"/>
      <c r="AN121" s="701"/>
      <c r="AO121" s="701"/>
      <c r="AP121" s="707"/>
      <c r="AR121" s="114"/>
      <c r="BA121" s="88"/>
      <c r="BB121" s="88"/>
      <c r="BC121" s="88"/>
      <c r="BD121" s="88"/>
    </row>
    <row r="122" spans="1:56" s="11" customFormat="1" ht="28.65" hidden="1" customHeight="1" x14ac:dyDescent="0.25">
      <c r="A122" s="694"/>
      <c r="B122" s="695"/>
      <c r="C122" s="696"/>
      <c r="D122" s="718"/>
      <c r="E122" s="719"/>
      <c r="F122" s="719"/>
      <c r="G122" s="719"/>
      <c r="H122" s="719"/>
      <c r="I122" s="719"/>
      <c r="J122" s="719"/>
      <c r="K122" s="719"/>
      <c r="L122" s="720"/>
      <c r="M122" s="700"/>
      <c r="N122" s="701"/>
      <c r="O122" s="701"/>
      <c r="P122" s="701"/>
      <c r="Q122" s="702"/>
      <c r="R122" s="703"/>
      <c r="S122" s="704"/>
      <c r="T122" s="704"/>
      <c r="U122" s="704"/>
      <c r="V122" s="705"/>
      <c r="W122" s="706"/>
      <c r="X122" s="701"/>
      <c r="Y122" s="701"/>
      <c r="Z122" s="701"/>
      <c r="AA122" s="701"/>
      <c r="AB122" s="701"/>
      <c r="AC122" s="701"/>
      <c r="AD122" s="701"/>
      <c r="AE122" s="701"/>
      <c r="AF122" s="701"/>
      <c r="AG122" s="701"/>
      <c r="AH122" s="701"/>
      <c r="AI122" s="701"/>
      <c r="AJ122" s="701"/>
      <c r="AK122" s="701"/>
      <c r="AL122" s="701"/>
      <c r="AM122" s="701"/>
      <c r="AN122" s="701"/>
      <c r="AO122" s="701"/>
      <c r="AP122" s="707"/>
      <c r="AR122" s="114"/>
      <c r="BA122" s="88"/>
      <c r="BB122" s="88"/>
      <c r="BC122" s="88"/>
      <c r="BD122" s="88"/>
    </row>
    <row r="123" spans="1:56" s="11" customFormat="1" ht="28.65" hidden="1" customHeight="1" x14ac:dyDescent="0.25">
      <c r="A123" s="694"/>
      <c r="B123" s="695"/>
      <c r="C123" s="696"/>
      <c r="D123" s="718"/>
      <c r="E123" s="719"/>
      <c r="F123" s="719"/>
      <c r="G123" s="719"/>
      <c r="H123" s="719"/>
      <c r="I123" s="719"/>
      <c r="J123" s="719"/>
      <c r="K123" s="719"/>
      <c r="L123" s="720"/>
      <c r="M123" s="700"/>
      <c r="N123" s="701"/>
      <c r="O123" s="701"/>
      <c r="P123" s="701"/>
      <c r="Q123" s="702"/>
      <c r="R123" s="703"/>
      <c r="S123" s="704"/>
      <c r="T123" s="704"/>
      <c r="U123" s="704"/>
      <c r="V123" s="705"/>
      <c r="W123" s="706"/>
      <c r="X123" s="701"/>
      <c r="Y123" s="701"/>
      <c r="Z123" s="701"/>
      <c r="AA123" s="701"/>
      <c r="AB123" s="701"/>
      <c r="AC123" s="701"/>
      <c r="AD123" s="701"/>
      <c r="AE123" s="701"/>
      <c r="AF123" s="701"/>
      <c r="AG123" s="701"/>
      <c r="AH123" s="701"/>
      <c r="AI123" s="701"/>
      <c r="AJ123" s="701"/>
      <c r="AK123" s="701"/>
      <c r="AL123" s="701"/>
      <c r="AM123" s="701"/>
      <c r="AN123" s="701"/>
      <c r="AO123" s="701"/>
      <c r="AP123" s="707"/>
      <c r="AR123" s="114"/>
      <c r="BA123" s="88"/>
      <c r="BB123" s="88"/>
      <c r="BC123" s="88"/>
      <c r="BD123" s="88"/>
    </row>
    <row r="124" spans="1:56" s="11" customFormat="1" ht="28.65" hidden="1" customHeight="1" x14ac:dyDescent="0.25">
      <c r="A124" s="694"/>
      <c r="B124" s="695"/>
      <c r="C124" s="696"/>
      <c r="D124" s="718"/>
      <c r="E124" s="719"/>
      <c r="F124" s="719"/>
      <c r="G124" s="719"/>
      <c r="H124" s="719"/>
      <c r="I124" s="719"/>
      <c r="J124" s="719"/>
      <c r="K124" s="719"/>
      <c r="L124" s="720"/>
      <c r="M124" s="700"/>
      <c r="N124" s="701"/>
      <c r="O124" s="701"/>
      <c r="P124" s="701"/>
      <c r="Q124" s="702"/>
      <c r="R124" s="703"/>
      <c r="S124" s="704"/>
      <c r="T124" s="704"/>
      <c r="U124" s="704"/>
      <c r="V124" s="705"/>
      <c r="W124" s="706"/>
      <c r="X124" s="701"/>
      <c r="Y124" s="701"/>
      <c r="Z124" s="701"/>
      <c r="AA124" s="701"/>
      <c r="AB124" s="701"/>
      <c r="AC124" s="701"/>
      <c r="AD124" s="701"/>
      <c r="AE124" s="701"/>
      <c r="AF124" s="701"/>
      <c r="AG124" s="701"/>
      <c r="AH124" s="701"/>
      <c r="AI124" s="701"/>
      <c r="AJ124" s="701"/>
      <c r="AK124" s="701"/>
      <c r="AL124" s="701"/>
      <c r="AM124" s="701"/>
      <c r="AN124" s="701"/>
      <c r="AO124" s="701"/>
      <c r="AP124" s="707"/>
      <c r="AR124" s="114"/>
      <c r="BA124" s="88"/>
      <c r="BB124" s="88"/>
      <c r="BC124" s="88"/>
      <c r="BD124" s="88"/>
    </row>
    <row r="125" spans="1:56" s="11" customFormat="1" ht="28.65" hidden="1" customHeight="1" thickBot="1" x14ac:dyDescent="0.3">
      <c r="A125" s="694"/>
      <c r="B125" s="695"/>
      <c r="C125" s="696"/>
      <c r="D125" s="718"/>
      <c r="E125" s="719"/>
      <c r="F125" s="719"/>
      <c r="G125" s="719"/>
      <c r="H125" s="719"/>
      <c r="I125" s="719"/>
      <c r="J125" s="719"/>
      <c r="K125" s="719"/>
      <c r="L125" s="720"/>
      <c r="M125" s="700"/>
      <c r="N125" s="701"/>
      <c r="O125" s="701"/>
      <c r="P125" s="701"/>
      <c r="Q125" s="702"/>
      <c r="R125" s="703"/>
      <c r="S125" s="704"/>
      <c r="T125" s="704"/>
      <c r="U125" s="704"/>
      <c r="V125" s="705"/>
      <c r="W125" s="735"/>
      <c r="X125" s="736"/>
      <c r="Y125" s="736"/>
      <c r="Z125" s="736"/>
      <c r="AA125" s="736"/>
      <c r="AB125" s="736"/>
      <c r="AC125" s="736"/>
      <c r="AD125" s="736"/>
      <c r="AE125" s="736"/>
      <c r="AF125" s="736"/>
      <c r="AG125" s="736"/>
      <c r="AH125" s="736"/>
      <c r="AI125" s="736"/>
      <c r="AJ125" s="736"/>
      <c r="AK125" s="736"/>
      <c r="AL125" s="736"/>
      <c r="AM125" s="736"/>
      <c r="AN125" s="736"/>
      <c r="AO125" s="736"/>
      <c r="AP125" s="737"/>
      <c r="AR125" s="114"/>
      <c r="BA125" s="88"/>
      <c r="BB125" s="88"/>
      <c r="BC125" s="88"/>
      <c r="BD125" s="88"/>
    </row>
    <row r="126" spans="1:56" s="11" customFormat="1" hidden="1" thickTop="1" thickBot="1" x14ac:dyDescent="0.3">
      <c r="A126" s="458" t="str">
        <f>Sprachen!L349</f>
        <v>Varianten</v>
      </c>
      <c r="B126" s="459"/>
      <c r="C126" s="459"/>
      <c r="D126" s="459"/>
      <c r="E126" s="459"/>
      <c r="F126" s="459"/>
      <c r="G126" s="459"/>
      <c r="H126" s="459"/>
      <c r="I126" s="459"/>
      <c r="J126" s="459"/>
      <c r="K126" s="459"/>
      <c r="L126" s="459"/>
      <c r="M126" s="459"/>
      <c r="N126" s="459"/>
      <c r="O126" s="459"/>
      <c r="P126" s="459"/>
      <c r="Q126" s="459"/>
      <c r="R126" s="459"/>
      <c r="S126" s="459"/>
      <c r="T126" s="459"/>
      <c r="U126" s="459"/>
      <c r="V126" s="459"/>
      <c r="W126" s="459"/>
      <c r="X126" s="459"/>
      <c r="Y126" s="459"/>
      <c r="Z126" s="459"/>
      <c r="AA126" s="459"/>
      <c r="AB126" s="459"/>
      <c r="AC126" s="459"/>
      <c r="AD126" s="459"/>
      <c r="AE126" s="459"/>
      <c r="AF126" s="459"/>
      <c r="AG126" s="459"/>
      <c r="AH126" s="459"/>
      <c r="AI126" s="459"/>
      <c r="AJ126" s="459"/>
      <c r="AK126" s="459"/>
      <c r="AL126" s="459"/>
      <c r="AM126" s="459"/>
      <c r="AN126" s="459"/>
      <c r="AO126" s="459"/>
      <c r="AP126" s="460"/>
      <c r="AR126" s="114"/>
      <c r="BA126" s="88"/>
      <c r="BB126" s="88"/>
      <c r="BC126" s="88"/>
      <c r="BD126" s="88"/>
    </row>
    <row r="127" spans="1:56" s="11" customFormat="1" ht="58.5" hidden="1" customHeight="1" thickTop="1" thickBot="1" x14ac:dyDescent="0.3">
      <c r="A127" s="651" t="str">
        <f>Sprachen!L49</f>
        <v>Anwendung</v>
      </c>
      <c r="B127" s="652"/>
      <c r="C127" s="653"/>
      <c r="D127" s="721" t="str">
        <f>Sprachen!L169</f>
        <v>Inhalte</v>
      </c>
      <c r="E127" s="722"/>
      <c r="F127" s="722"/>
      <c r="G127" s="722"/>
      <c r="H127" s="722"/>
      <c r="I127" s="722"/>
      <c r="J127" s="722"/>
      <c r="K127" s="722"/>
      <c r="L127" s="723"/>
      <c r="M127" s="724" t="str">
        <f>Sprachen!L79</f>
        <v>Beschreibung</v>
      </c>
      <c r="N127" s="722"/>
      <c r="O127" s="722"/>
      <c r="P127" s="722"/>
      <c r="Q127" s="722"/>
      <c r="R127" s="722"/>
      <c r="S127" s="722"/>
      <c r="T127" s="722"/>
      <c r="U127" s="722"/>
      <c r="V127" s="722"/>
      <c r="W127" s="722"/>
      <c r="X127" s="722"/>
      <c r="Y127" s="722"/>
      <c r="Z127" s="722"/>
      <c r="AA127" s="723"/>
      <c r="AB127" s="725" t="str">
        <f>Sprachen!L78</f>
        <v>Berücksichtigung im Rahmen des PPF-Verfahrens</v>
      </c>
      <c r="AC127" s="726"/>
      <c r="AD127" s="726"/>
      <c r="AE127" s="726"/>
      <c r="AF127" s="726"/>
      <c r="AG127" s="726"/>
      <c r="AH127" s="726"/>
      <c r="AI127" s="726"/>
      <c r="AJ127" s="726"/>
      <c r="AK127" s="726"/>
      <c r="AL127" s="726"/>
      <c r="AM127" s="726"/>
      <c r="AN127" s="726"/>
      <c r="AO127" s="726"/>
      <c r="AP127" s="727"/>
      <c r="AR127" s="114"/>
      <c r="BA127" s="88"/>
      <c r="BB127" s="88"/>
      <c r="BC127" s="88"/>
      <c r="BD127" s="88"/>
    </row>
    <row r="128" spans="1:56" s="11" customFormat="1" ht="28.55" hidden="1" customHeight="1" thickTop="1" x14ac:dyDescent="0.25">
      <c r="A128" s="694"/>
      <c r="B128" s="695"/>
      <c r="C128" s="695"/>
      <c r="D128" s="728" t="str">
        <f>Sprachen!L322</f>
        <v>Sind Ausweichmaschinen oder -prozesse geplant?</v>
      </c>
      <c r="E128" s="729"/>
      <c r="F128" s="729"/>
      <c r="G128" s="729"/>
      <c r="H128" s="729"/>
      <c r="I128" s="729"/>
      <c r="J128" s="729"/>
      <c r="K128" s="729"/>
      <c r="L128" s="730"/>
      <c r="M128" s="731"/>
      <c r="N128" s="732"/>
      <c r="O128" s="732"/>
      <c r="P128" s="732"/>
      <c r="Q128" s="732"/>
      <c r="R128" s="732"/>
      <c r="S128" s="732"/>
      <c r="T128" s="732"/>
      <c r="U128" s="732"/>
      <c r="V128" s="732"/>
      <c r="W128" s="732"/>
      <c r="X128" s="732"/>
      <c r="Y128" s="732"/>
      <c r="Z128" s="732"/>
      <c r="AA128" s="733"/>
      <c r="AB128" s="731"/>
      <c r="AC128" s="732"/>
      <c r="AD128" s="732"/>
      <c r="AE128" s="732"/>
      <c r="AF128" s="732"/>
      <c r="AG128" s="732"/>
      <c r="AH128" s="732"/>
      <c r="AI128" s="732"/>
      <c r="AJ128" s="732"/>
      <c r="AK128" s="732"/>
      <c r="AL128" s="732"/>
      <c r="AM128" s="732"/>
      <c r="AN128" s="732"/>
      <c r="AO128" s="732"/>
      <c r="AP128" s="734"/>
      <c r="AR128" s="114"/>
      <c r="BA128" s="88"/>
      <c r="BB128" s="88"/>
      <c r="BC128" s="88"/>
      <c r="BD128" s="88"/>
    </row>
    <row r="129" spans="1:67" s="11" customFormat="1" ht="28.55" hidden="1" customHeight="1" thickBot="1" x14ac:dyDescent="0.3">
      <c r="A129" s="694"/>
      <c r="B129" s="695"/>
      <c r="C129" s="695"/>
      <c r="D129" s="758" t="str">
        <f>Sprachen!L321</f>
        <v>Sind Alternativlieferanten vorgesehen?</v>
      </c>
      <c r="E129" s="759"/>
      <c r="F129" s="759"/>
      <c r="G129" s="759"/>
      <c r="H129" s="759"/>
      <c r="I129" s="759"/>
      <c r="J129" s="759"/>
      <c r="K129" s="759"/>
      <c r="L129" s="760"/>
      <c r="M129" s="761"/>
      <c r="N129" s="762"/>
      <c r="O129" s="762"/>
      <c r="P129" s="762"/>
      <c r="Q129" s="762"/>
      <c r="R129" s="762"/>
      <c r="S129" s="762"/>
      <c r="T129" s="762"/>
      <c r="U129" s="762"/>
      <c r="V129" s="762"/>
      <c r="W129" s="762"/>
      <c r="X129" s="762"/>
      <c r="Y129" s="762"/>
      <c r="Z129" s="762"/>
      <c r="AA129" s="763"/>
      <c r="AB129" s="761"/>
      <c r="AC129" s="762"/>
      <c r="AD129" s="762"/>
      <c r="AE129" s="762"/>
      <c r="AF129" s="762"/>
      <c r="AG129" s="762"/>
      <c r="AH129" s="762"/>
      <c r="AI129" s="762"/>
      <c r="AJ129" s="762"/>
      <c r="AK129" s="762"/>
      <c r="AL129" s="762"/>
      <c r="AM129" s="762"/>
      <c r="AN129" s="762"/>
      <c r="AO129" s="762"/>
      <c r="AP129" s="764"/>
      <c r="AR129" s="114"/>
      <c r="BA129" s="88"/>
      <c r="BB129" s="88"/>
      <c r="BC129" s="88"/>
      <c r="BD129" s="88"/>
    </row>
    <row r="130" spans="1:67" s="11" customFormat="1" hidden="1" thickTop="1" thickBot="1" x14ac:dyDescent="0.3">
      <c r="A130" s="458" t="str">
        <f>Sprachen!L19</f>
        <v>Abstimmung PPF-Inhalt und Vorlage</v>
      </c>
      <c r="B130" s="459"/>
      <c r="C130" s="459"/>
      <c r="D130" s="459"/>
      <c r="E130" s="459"/>
      <c r="F130" s="459"/>
      <c r="G130" s="459"/>
      <c r="H130" s="459"/>
      <c r="I130" s="459"/>
      <c r="J130" s="459"/>
      <c r="K130" s="459"/>
      <c r="L130" s="459"/>
      <c r="M130" s="459"/>
      <c r="N130" s="459"/>
      <c r="O130" s="459"/>
      <c r="P130" s="459"/>
      <c r="Q130" s="459"/>
      <c r="R130" s="459"/>
      <c r="S130" s="459"/>
      <c r="T130" s="459"/>
      <c r="U130" s="459"/>
      <c r="V130" s="459"/>
      <c r="W130" s="459"/>
      <c r="X130" s="459"/>
      <c r="Y130" s="459"/>
      <c r="Z130" s="459"/>
      <c r="AA130" s="459"/>
      <c r="AB130" s="459"/>
      <c r="AC130" s="459"/>
      <c r="AD130" s="459"/>
      <c r="AE130" s="459"/>
      <c r="AF130" s="459"/>
      <c r="AG130" s="459"/>
      <c r="AH130" s="459"/>
      <c r="AI130" s="459"/>
      <c r="AJ130" s="459"/>
      <c r="AK130" s="459"/>
      <c r="AL130" s="459"/>
      <c r="AM130" s="459"/>
      <c r="AN130" s="459"/>
      <c r="AO130" s="459"/>
      <c r="AP130" s="460"/>
      <c r="AR130" s="114"/>
      <c r="BA130" s="88"/>
      <c r="BB130" s="88"/>
      <c r="BC130" s="88"/>
      <c r="BD130" s="88"/>
    </row>
    <row r="131" spans="1:67" s="11" customFormat="1" ht="27.8" hidden="1" customHeight="1" thickTop="1" thickBot="1" x14ac:dyDescent="0.3">
      <c r="A131" s="765" t="str">
        <f>Sprachen!L253</f>
        <v>Ordnungs-    nummer</v>
      </c>
      <c r="B131" s="749"/>
      <c r="C131" s="749"/>
      <c r="D131" s="767" t="str">
        <f>Sprachen!L289</f>
        <v>Prüfgebiet</v>
      </c>
      <c r="E131" s="768"/>
      <c r="F131" s="768"/>
      <c r="G131" s="771" t="str">
        <f>Sprachen!L12</f>
        <v>(sofern für das Produkt zutreffend)</v>
      </c>
      <c r="H131" s="771"/>
      <c r="I131" s="771"/>
      <c r="J131" s="771"/>
      <c r="K131" s="771"/>
      <c r="L131" s="772"/>
      <c r="M131" s="749" t="str">
        <f>Sprachen!L40</f>
        <v>Anforderung vorhanden</v>
      </c>
      <c r="N131" s="749"/>
      <c r="O131" s="749" t="str">
        <f>Sprachen!L366</f>
        <v>Vorlage erforderlich</v>
      </c>
      <c r="P131" s="749"/>
      <c r="Q131" s="738" t="str">
        <f>Sprachen!L57</f>
        <v>PPF-Verfahren</v>
      </c>
      <c r="R131" s="739"/>
      <c r="S131" s="742" t="str">
        <f>Sprachen!L351</f>
        <v>Varianten-PPF</v>
      </c>
      <c r="T131" s="743"/>
      <c r="U131" s="746" t="str">
        <f>Sprachen!L310</f>
        <v>Schritt bei gestuftem PPF-Verfahren</v>
      </c>
      <c r="V131" s="747"/>
      <c r="W131" s="747"/>
      <c r="X131" s="747"/>
      <c r="Y131" s="747"/>
      <c r="Z131" s="747"/>
      <c r="AA131" s="747"/>
      <c r="AB131" s="748"/>
      <c r="AC131" s="749" t="str">
        <f>Sprachen!A381</f>
        <v>Bestandteil Requalifikation</v>
      </c>
      <c r="AD131" s="749"/>
      <c r="AE131" s="751" t="str">
        <f>Sprachen!L61</f>
        <v>Bemerkung</v>
      </c>
      <c r="AF131" s="751"/>
      <c r="AG131" s="751"/>
      <c r="AH131" s="751"/>
      <c r="AI131" s="751"/>
      <c r="AJ131" s="751"/>
      <c r="AK131" s="751"/>
      <c r="AL131" s="751"/>
      <c r="AM131" s="751"/>
      <c r="AN131" s="751"/>
      <c r="AO131" s="751"/>
      <c r="AP131" s="752"/>
      <c r="AR131" s="114"/>
      <c r="BA131" s="88"/>
      <c r="BB131" s="88"/>
      <c r="BC131" s="88"/>
      <c r="BD131" s="88"/>
    </row>
    <row r="132" spans="1:67" ht="54.75" hidden="1" customHeight="1" thickTop="1" thickBot="1" x14ac:dyDescent="0.3">
      <c r="A132" s="766"/>
      <c r="B132" s="750"/>
      <c r="C132" s="750"/>
      <c r="D132" s="769"/>
      <c r="E132" s="770"/>
      <c r="F132" s="770"/>
      <c r="G132" s="773"/>
      <c r="H132" s="773"/>
      <c r="I132" s="773"/>
      <c r="J132" s="773"/>
      <c r="K132" s="773"/>
      <c r="L132" s="774"/>
      <c r="M132" s="750"/>
      <c r="N132" s="750"/>
      <c r="O132" s="750"/>
      <c r="P132" s="750"/>
      <c r="Q132" s="740"/>
      <c r="R132" s="741"/>
      <c r="S132" s="744"/>
      <c r="T132" s="745"/>
      <c r="U132" s="755" t="str">
        <f>Sprachen!L306</f>
        <v>Stufe 1</v>
      </c>
      <c r="V132" s="756"/>
      <c r="W132" s="756" t="str">
        <f>Sprachen!L307</f>
        <v>Stufe 2</v>
      </c>
      <c r="X132" s="756"/>
      <c r="Y132" s="756" t="str">
        <f>Sprachen!L308</f>
        <v>Stufe 3</v>
      </c>
      <c r="Z132" s="756"/>
      <c r="AA132" s="756" t="str">
        <f>Sprachen!L309</f>
        <v>Stufe 4</v>
      </c>
      <c r="AB132" s="757"/>
      <c r="AC132" s="750"/>
      <c r="AD132" s="750"/>
      <c r="AE132" s="753"/>
      <c r="AF132" s="753"/>
      <c r="AG132" s="753"/>
      <c r="AH132" s="753"/>
      <c r="AI132" s="753"/>
      <c r="AJ132" s="753"/>
      <c r="AK132" s="753"/>
      <c r="AL132" s="753"/>
      <c r="AM132" s="753"/>
      <c r="AN132" s="753"/>
      <c r="AO132" s="753"/>
      <c r="AP132" s="754"/>
      <c r="AQ132" s="15" t="s">
        <v>73</v>
      </c>
      <c r="AR132" s="117" t="s">
        <v>902</v>
      </c>
      <c r="AS132" s="15" t="s">
        <v>699</v>
      </c>
      <c r="AT132" s="15"/>
      <c r="AU132" s="15"/>
      <c r="AV132" s="15"/>
      <c r="AW132" s="15"/>
      <c r="AX132" s="15"/>
      <c r="AY132" s="15"/>
      <c r="BA132" s="87"/>
      <c r="BB132" s="87"/>
      <c r="BC132" s="87"/>
      <c r="BD132" s="87"/>
    </row>
    <row r="133" spans="1:67" ht="14.4" hidden="1" thickTop="1" x14ac:dyDescent="0.25">
      <c r="A133" s="791" t="s">
        <v>903</v>
      </c>
      <c r="B133" s="792"/>
      <c r="C133" s="793"/>
      <c r="D133" s="794" t="str">
        <f>Sprachen!L94</f>
        <v>PPF-Deckblatt/PPF-Bewertung</v>
      </c>
      <c r="E133" s="795"/>
      <c r="F133" s="795"/>
      <c r="G133" s="795"/>
      <c r="H133" s="795"/>
      <c r="I133" s="795"/>
      <c r="J133" s="795"/>
      <c r="K133" s="795"/>
      <c r="L133" s="796"/>
      <c r="M133" s="797" t="str">
        <f>Sprachen!L4</f>
        <v>Ja</v>
      </c>
      <c r="N133" s="793"/>
      <c r="O133" s="797" t="str">
        <f>Sprachen!L4</f>
        <v>Ja</v>
      </c>
      <c r="P133" s="793"/>
      <c r="Q133" s="786" t="s">
        <v>904</v>
      </c>
      <c r="R133" s="788"/>
      <c r="S133" s="786" t="s">
        <v>904</v>
      </c>
      <c r="T133" s="788"/>
      <c r="U133" s="786" t="s">
        <v>904</v>
      </c>
      <c r="V133" s="787"/>
      <c r="W133" s="787" t="s">
        <v>904</v>
      </c>
      <c r="X133" s="787"/>
      <c r="Y133" s="787" t="s">
        <v>904</v>
      </c>
      <c r="Z133" s="787"/>
      <c r="AA133" s="787" t="s">
        <v>904</v>
      </c>
      <c r="AB133" s="788"/>
      <c r="AC133" s="787" t="str">
        <f>Sprachen!L4</f>
        <v>Ja</v>
      </c>
      <c r="AD133" s="788"/>
      <c r="AE133" s="789"/>
      <c r="AF133" s="789"/>
      <c r="AG133" s="789"/>
      <c r="AH133" s="789"/>
      <c r="AI133" s="789"/>
      <c r="AJ133" s="789"/>
      <c r="AK133" s="789"/>
      <c r="AL133" s="789"/>
      <c r="AM133" s="789"/>
      <c r="AN133" s="789"/>
      <c r="AO133" s="789"/>
      <c r="AP133" s="790"/>
      <c r="AQ133" t="b">
        <f>M133=Sprachen!$L$4</f>
        <v>1</v>
      </c>
      <c r="AR133" s="9" t="s">
        <v>905</v>
      </c>
      <c r="AS133" t="b">
        <f>O133=Sprachen!$L$4</f>
        <v>1</v>
      </c>
      <c r="AV133" s="775"/>
      <c r="AW133" s="775"/>
      <c r="AX133" s="775"/>
      <c r="AY133" s="775"/>
      <c r="BA133" s="87"/>
      <c r="BB133" s="87"/>
      <c r="BC133" s="87"/>
      <c r="BD133" s="87"/>
    </row>
    <row r="134" spans="1:67" ht="36" hidden="1" customHeight="1" thickBot="1" x14ac:dyDescent="0.3">
      <c r="A134" s="776" t="s">
        <v>906</v>
      </c>
      <c r="B134" s="777"/>
      <c r="C134" s="778"/>
      <c r="D134" s="779" t="str">
        <f>Sprachen!L313</f>
        <v>Selbstbeurteilung Produkt, Produktionsprozess und ggf. Software</v>
      </c>
      <c r="E134" s="780"/>
      <c r="F134" s="780"/>
      <c r="G134" s="780"/>
      <c r="H134" s="780"/>
      <c r="I134" s="780"/>
      <c r="J134" s="780"/>
      <c r="K134" s="780"/>
      <c r="L134" s="781"/>
      <c r="M134" s="782" t="str">
        <f>Sprachen!L4</f>
        <v>Ja</v>
      </c>
      <c r="N134" s="783"/>
      <c r="O134" s="782" t="str">
        <f>Sprachen!L4</f>
        <v>Ja</v>
      </c>
      <c r="P134" s="783"/>
      <c r="Q134" s="784"/>
      <c r="R134" s="785"/>
      <c r="S134" s="784"/>
      <c r="T134" s="785"/>
      <c r="U134" s="784"/>
      <c r="V134" s="817"/>
      <c r="W134" s="817"/>
      <c r="X134" s="817"/>
      <c r="Y134" s="817"/>
      <c r="Z134" s="817"/>
      <c r="AA134" s="817"/>
      <c r="AB134" s="785"/>
      <c r="AC134" s="817"/>
      <c r="AD134" s="785"/>
      <c r="AE134" s="818"/>
      <c r="AF134" s="818"/>
      <c r="AG134" s="818"/>
      <c r="AH134" s="818"/>
      <c r="AI134" s="818"/>
      <c r="AJ134" s="818"/>
      <c r="AK134" s="818"/>
      <c r="AL134" s="818"/>
      <c r="AM134" s="818"/>
      <c r="AN134" s="818"/>
      <c r="AO134" s="818"/>
      <c r="AP134" s="819"/>
      <c r="AQ134" t="b">
        <f>M134=Sprachen!$L$4</f>
        <v>1</v>
      </c>
      <c r="AR134" s="9">
        <f>COUNTIF(Q134:T134,"X")</f>
        <v>0</v>
      </c>
      <c r="AS134" t="b">
        <f>O134=Sprachen!$L$4</f>
        <v>1</v>
      </c>
      <c r="AV134" s="775"/>
      <c r="AW134" s="775"/>
      <c r="AX134" s="775"/>
      <c r="AY134" s="775"/>
      <c r="BA134" s="87"/>
      <c r="BB134" s="87"/>
      <c r="BC134" s="87"/>
      <c r="BD134" s="87"/>
    </row>
    <row r="135" spans="1:67" ht="15" hidden="1" thickTop="1" thickBot="1" x14ac:dyDescent="0.3">
      <c r="A135" s="798" t="str">
        <f>Sprachen!L165</f>
        <v>Hardwarefreigabe erforderlich</v>
      </c>
      <c r="B135" s="799"/>
      <c r="C135" s="799"/>
      <c r="D135" s="799"/>
      <c r="E135" s="799"/>
      <c r="F135" s="799"/>
      <c r="G135" s="799"/>
      <c r="H135" s="799"/>
      <c r="I135" s="799"/>
      <c r="J135" s="799"/>
      <c r="K135" s="799"/>
      <c r="L135" s="799"/>
      <c r="M135" s="799"/>
      <c r="N135" s="799"/>
      <c r="O135" s="799"/>
      <c r="P135" s="799"/>
      <c r="Q135" s="799"/>
      <c r="R135" s="799"/>
      <c r="S135" s="800"/>
      <c r="T135" s="801"/>
      <c r="U135" s="801"/>
      <c r="V135" s="801"/>
      <c r="W135" s="801"/>
      <c r="X135" s="801"/>
      <c r="Y135" s="801"/>
      <c r="Z135" s="801"/>
      <c r="AA135" s="802"/>
      <c r="AB135" s="85"/>
      <c r="AC135" s="85"/>
      <c r="AD135" s="85"/>
      <c r="AE135" s="85"/>
      <c r="AF135" s="85"/>
      <c r="AG135" s="85"/>
      <c r="AH135" s="85"/>
      <c r="AI135" s="85"/>
      <c r="AJ135" s="85"/>
      <c r="AK135" s="85"/>
      <c r="AL135" s="85"/>
      <c r="AM135" s="85"/>
      <c r="AN135" s="85"/>
      <c r="AO135" s="85"/>
      <c r="AP135" s="86"/>
      <c r="BA135" s="87"/>
      <c r="BB135" s="87"/>
      <c r="BC135" s="87"/>
      <c r="BD135" s="87"/>
    </row>
    <row r="136" spans="1:67" s="16" customFormat="1" ht="15" hidden="1" thickTop="1" thickBot="1" x14ac:dyDescent="0.3">
      <c r="A136" s="458" t="s">
        <v>907</v>
      </c>
      <c r="B136" s="459"/>
      <c r="C136" s="803"/>
      <c r="D136" s="804" t="str">
        <f>Sprachen!L228</f>
        <v>Nachweise zur Produktentwicklung</v>
      </c>
      <c r="E136" s="805"/>
      <c r="F136" s="805"/>
      <c r="G136" s="805"/>
      <c r="H136" s="805"/>
      <c r="I136" s="805"/>
      <c r="J136" s="805"/>
      <c r="K136" s="805"/>
      <c r="L136" s="805"/>
      <c r="M136" s="805"/>
      <c r="N136" s="805"/>
      <c r="O136" s="805"/>
      <c r="P136" s="805"/>
      <c r="Q136" s="805"/>
      <c r="R136" s="805"/>
      <c r="S136" s="806"/>
      <c r="T136" s="806"/>
      <c r="U136" s="806"/>
      <c r="V136" s="806"/>
      <c r="W136" s="806"/>
      <c r="X136" s="806"/>
      <c r="Y136" s="806"/>
      <c r="Z136" s="806"/>
      <c r="AA136" s="806"/>
      <c r="AB136" s="805"/>
      <c r="AC136" s="805"/>
      <c r="AD136" s="805"/>
      <c r="AE136" s="805"/>
      <c r="AF136" s="805"/>
      <c r="AG136" s="805"/>
      <c r="AH136" s="805"/>
      <c r="AI136" s="805"/>
      <c r="AJ136" s="805"/>
      <c r="AK136" s="805"/>
      <c r="AL136" s="805"/>
      <c r="AM136" s="805"/>
      <c r="AN136" s="805"/>
      <c r="AO136" s="805"/>
      <c r="AP136" s="807"/>
      <c r="AR136" s="118"/>
      <c r="AS136"/>
      <c r="AU136"/>
      <c r="BA136" s="93"/>
      <c r="BB136" s="93"/>
      <c r="BC136" s="93"/>
      <c r="BD136" s="93"/>
    </row>
    <row r="137" spans="1:67" ht="14.4" hidden="1" thickTop="1" x14ac:dyDescent="0.25">
      <c r="A137" s="808" t="s">
        <v>908</v>
      </c>
      <c r="B137" s="809"/>
      <c r="C137" s="810"/>
      <c r="D137" s="811" t="str">
        <f>Sprachen!L334</f>
        <v xml:space="preserve">Technische Spezifikationen </v>
      </c>
      <c r="E137" s="811"/>
      <c r="F137" s="811"/>
      <c r="G137" s="811"/>
      <c r="H137" s="811"/>
      <c r="I137" s="811"/>
      <c r="J137" s="811"/>
      <c r="K137" s="811"/>
      <c r="L137" s="811"/>
      <c r="M137" s="812"/>
      <c r="N137" s="812"/>
      <c r="O137" s="812"/>
      <c r="P137" s="812"/>
      <c r="Q137" s="813"/>
      <c r="R137" s="814"/>
      <c r="S137" s="815"/>
      <c r="T137" s="816"/>
      <c r="U137" s="832"/>
      <c r="V137" s="833"/>
      <c r="W137" s="833"/>
      <c r="X137" s="833"/>
      <c r="Y137" s="833"/>
      <c r="Z137" s="833"/>
      <c r="AA137" s="833"/>
      <c r="AB137" s="834"/>
      <c r="AC137" s="815"/>
      <c r="AD137" s="816"/>
      <c r="AE137" s="789"/>
      <c r="AF137" s="789"/>
      <c r="AG137" s="789"/>
      <c r="AH137" s="789"/>
      <c r="AI137" s="789"/>
      <c r="AJ137" s="789"/>
      <c r="AK137" s="789"/>
      <c r="AL137" s="789"/>
      <c r="AM137" s="789"/>
      <c r="AN137" s="789"/>
      <c r="AO137" s="789"/>
      <c r="AP137" s="790"/>
      <c r="AQ137" t="b">
        <f>M137=Sprachen!$L$4</f>
        <v>0</v>
      </c>
      <c r="AR137" s="9">
        <f>COUNTIF(Q137:T137,"X")</f>
        <v>0</v>
      </c>
      <c r="AS137" t="b">
        <f>O137=Sprachen!$L$4</f>
        <v>0</v>
      </c>
      <c r="AV137" s="775"/>
      <c r="AW137" s="775"/>
      <c r="AX137" s="775"/>
      <c r="AY137" s="775"/>
      <c r="BA137" s="87"/>
      <c r="BB137" s="87"/>
      <c r="BC137" s="87"/>
      <c r="BD137" s="87"/>
    </row>
    <row r="138" spans="1:67" ht="22.5" hidden="1" customHeight="1" x14ac:dyDescent="0.25">
      <c r="A138" s="827" t="s">
        <v>909</v>
      </c>
      <c r="B138" s="828"/>
      <c r="C138" s="829"/>
      <c r="D138" s="830" t="str">
        <f>Sprachen!L150</f>
        <v>Genehmigte Konstruktionsänderungen</v>
      </c>
      <c r="E138" s="830"/>
      <c r="F138" s="830"/>
      <c r="G138" s="830"/>
      <c r="H138" s="830"/>
      <c r="I138" s="830"/>
      <c r="J138" s="830"/>
      <c r="K138" s="830"/>
      <c r="L138" s="830"/>
      <c r="M138" s="831"/>
      <c r="N138" s="831"/>
      <c r="O138" s="831"/>
      <c r="P138" s="831"/>
      <c r="Q138" s="823"/>
      <c r="R138" s="824"/>
      <c r="S138" s="823"/>
      <c r="T138" s="824"/>
      <c r="U138" s="820"/>
      <c r="V138" s="821"/>
      <c r="W138" s="821"/>
      <c r="X138" s="821"/>
      <c r="Y138" s="821"/>
      <c r="Z138" s="821"/>
      <c r="AA138" s="821"/>
      <c r="AB138" s="822"/>
      <c r="AC138" s="823"/>
      <c r="AD138" s="824"/>
      <c r="AE138" s="825"/>
      <c r="AF138" s="825"/>
      <c r="AG138" s="825"/>
      <c r="AH138" s="825"/>
      <c r="AI138" s="825"/>
      <c r="AJ138" s="825"/>
      <c r="AK138" s="825"/>
      <c r="AL138" s="825"/>
      <c r="AM138" s="825"/>
      <c r="AN138" s="825"/>
      <c r="AO138" s="825"/>
      <c r="AP138" s="826"/>
      <c r="AQ138" t="b">
        <f>M138=Sprachen!$L$4</f>
        <v>0</v>
      </c>
      <c r="AR138" s="9">
        <f>COUNTIF(Q138:T138,"X")</f>
        <v>0</v>
      </c>
      <c r="AS138" t="b">
        <f>O138=Sprachen!$L$4</f>
        <v>0</v>
      </c>
      <c r="AV138" s="775"/>
      <c r="AW138" s="775"/>
      <c r="AX138" s="775"/>
      <c r="AY138" s="775"/>
      <c r="BA138" s="87"/>
      <c r="BB138" s="87"/>
      <c r="BC138" s="87"/>
      <c r="BD138" s="87"/>
    </row>
    <row r="139" spans="1:67" ht="56.3" hidden="1" customHeight="1" x14ac:dyDescent="0.25">
      <c r="A139" s="837" t="s">
        <v>910</v>
      </c>
      <c r="B139" s="838"/>
      <c r="C139" s="839"/>
      <c r="D139" s="830" t="str">
        <f>Sprachen!L183</f>
        <v>Konstruktions-, Entwicklungsfreigaben der Organisation bei Entwicklungsverantwortung entsprechend Vereinbarung</v>
      </c>
      <c r="E139" s="830"/>
      <c r="F139" s="830"/>
      <c r="G139" s="830"/>
      <c r="H139" s="830"/>
      <c r="I139" s="830"/>
      <c r="J139" s="830"/>
      <c r="K139" s="830"/>
      <c r="L139" s="830"/>
      <c r="M139" s="831"/>
      <c r="N139" s="831"/>
      <c r="O139" s="831"/>
      <c r="P139" s="831"/>
      <c r="Q139" s="823"/>
      <c r="R139" s="824"/>
      <c r="S139" s="823"/>
      <c r="T139" s="824"/>
      <c r="U139" s="820"/>
      <c r="V139" s="821"/>
      <c r="W139" s="821"/>
      <c r="X139" s="821"/>
      <c r="Y139" s="821"/>
      <c r="Z139" s="821"/>
      <c r="AA139" s="821"/>
      <c r="AB139" s="822"/>
      <c r="AC139" s="823"/>
      <c r="AD139" s="824"/>
      <c r="AE139" s="825"/>
      <c r="AF139" s="825"/>
      <c r="AG139" s="825"/>
      <c r="AH139" s="825"/>
      <c r="AI139" s="825"/>
      <c r="AJ139" s="825"/>
      <c r="AK139" s="825"/>
      <c r="AL139" s="825"/>
      <c r="AM139" s="825"/>
      <c r="AN139" s="825"/>
      <c r="AO139" s="825"/>
      <c r="AP139" s="826"/>
      <c r="AQ139" t="b">
        <f>M139=Sprachen!$L$4</f>
        <v>0</v>
      </c>
      <c r="AR139" s="9">
        <f>COUNTIF(Q139:T139,"X")</f>
        <v>0</v>
      </c>
      <c r="AS139" t="b">
        <f>O139=Sprachen!$L$4</f>
        <v>0</v>
      </c>
      <c r="AV139" s="775"/>
      <c r="AW139" s="775"/>
      <c r="AX139" s="775"/>
      <c r="AY139" s="775"/>
      <c r="BA139" s="87"/>
      <c r="BB139" s="87"/>
      <c r="BC139" s="87"/>
      <c r="BD139" s="87"/>
    </row>
    <row r="140" spans="1:67" hidden="1" x14ac:dyDescent="0.25">
      <c r="A140" s="827" t="s">
        <v>911</v>
      </c>
      <c r="B140" s="828"/>
      <c r="C140" s="829"/>
      <c r="D140" s="830" t="str">
        <f>Sprachen!L209</f>
        <v>Materialdaten per IMDS</v>
      </c>
      <c r="E140" s="830"/>
      <c r="F140" s="830"/>
      <c r="G140" s="830"/>
      <c r="H140" s="830"/>
      <c r="I140" s="830"/>
      <c r="J140" s="830"/>
      <c r="K140" s="830"/>
      <c r="L140" s="830"/>
      <c r="M140" s="835" t="str">
        <f>IF(OR(AU1="X",AU2="X"),Sprachen!L4,"")</f>
        <v/>
      </c>
      <c r="N140" s="836"/>
      <c r="O140" s="835" t="str">
        <f>IF(OR(AU1="X",AU2="X"),Sprachen!L4,"")</f>
        <v/>
      </c>
      <c r="P140" s="836"/>
      <c r="Q140" s="823"/>
      <c r="R140" s="824"/>
      <c r="S140" s="823"/>
      <c r="T140" s="824"/>
      <c r="U140" s="820"/>
      <c r="V140" s="821"/>
      <c r="W140" s="821"/>
      <c r="X140" s="821"/>
      <c r="Y140" s="821"/>
      <c r="Z140" s="821"/>
      <c r="AA140" s="821"/>
      <c r="AB140" s="822"/>
      <c r="AC140" s="823"/>
      <c r="AD140" s="824"/>
      <c r="AE140" s="825"/>
      <c r="AF140" s="825"/>
      <c r="AG140" s="825"/>
      <c r="AH140" s="825"/>
      <c r="AI140" s="825"/>
      <c r="AJ140" s="825"/>
      <c r="AK140" s="825"/>
      <c r="AL140" s="825"/>
      <c r="AM140" s="825"/>
      <c r="AN140" s="825"/>
      <c r="AO140" s="825"/>
      <c r="AP140" s="826"/>
      <c r="AQ140" t="b">
        <f>M140=Sprachen!$L$4</f>
        <v>0</v>
      </c>
      <c r="AR140" s="9">
        <f>COUNTIF(Q140:T140,"X")</f>
        <v>0</v>
      </c>
      <c r="AS140" t="b">
        <f>O140=Sprachen!$L$4</f>
        <v>0</v>
      </c>
      <c r="AV140" s="775"/>
      <c r="AW140" s="775"/>
      <c r="AX140" s="775"/>
      <c r="AY140" s="775"/>
      <c r="BA140" s="87"/>
      <c r="BB140" s="87"/>
      <c r="BC140" s="87"/>
      <c r="BD140" s="87"/>
      <c r="BO140" s="7"/>
    </row>
    <row r="141" spans="1:67" ht="14.4" hidden="1" thickBot="1" x14ac:dyDescent="0.3">
      <c r="A141" s="843" t="s">
        <v>912</v>
      </c>
      <c r="B141" s="844"/>
      <c r="C141" s="845"/>
      <c r="D141" s="846" t="str">
        <f>Sprachen!L97</f>
        <v>Design-FMEA</v>
      </c>
      <c r="E141" s="846"/>
      <c r="F141" s="846"/>
      <c r="G141" s="846"/>
      <c r="H141" s="846"/>
      <c r="I141" s="846"/>
      <c r="J141" s="846"/>
      <c r="K141" s="846"/>
      <c r="L141" s="846"/>
      <c r="M141" s="831"/>
      <c r="N141" s="831"/>
      <c r="O141" s="847"/>
      <c r="P141" s="847"/>
      <c r="Q141" s="784"/>
      <c r="R141" s="785"/>
      <c r="S141" s="784"/>
      <c r="T141" s="785"/>
      <c r="U141" s="840"/>
      <c r="V141" s="841"/>
      <c r="W141" s="841"/>
      <c r="X141" s="841"/>
      <c r="Y141" s="841"/>
      <c r="Z141" s="841"/>
      <c r="AA141" s="841"/>
      <c r="AB141" s="842"/>
      <c r="AC141" s="784"/>
      <c r="AD141" s="785"/>
      <c r="AE141" s="818"/>
      <c r="AF141" s="818"/>
      <c r="AG141" s="818"/>
      <c r="AH141" s="818"/>
      <c r="AI141" s="818"/>
      <c r="AJ141" s="818"/>
      <c r="AK141" s="818"/>
      <c r="AL141" s="818"/>
      <c r="AM141" s="818"/>
      <c r="AN141" s="818"/>
      <c r="AO141" s="818"/>
      <c r="AP141" s="819"/>
      <c r="AQ141" t="b">
        <f>M141=Sprachen!$L$4</f>
        <v>0</v>
      </c>
      <c r="AR141" s="9">
        <f>COUNTIF(Q141:AB141,"X")</f>
        <v>0</v>
      </c>
      <c r="AS141" t="b">
        <f>O141=Sprachen!$L$4</f>
        <v>0</v>
      </c>
      <c r="AV141" s="775"/>
      <c r="AW141" s="775"/>
      <c r="AX141" s="775"/>
      <c r="AY141" s="775"/>
      <c r="BA141" s="87"/>
      <c r="BB141" s="87"/>
      <c r="BC141" s="87"/>
      <c r="BD141" s="87"/>
    </row>
    <row r="142" spans="1:67" s="16" customFormat="1" ht="15" hidden="1" thickTop="1" thickBot="1" x14ac:dyDescent="0.3">
      <c r="A142" s="458" t="s">
        <v>913</v>
      </c>
      <c r="B142" s="459"/>
      <c r="C142" s="803"/>
      <c r="D142" s="804" t="str">
        <f>Sprachen!L229</f>
        <v>Nachweise zur Produktionsprozessentwicklung</v>
      </c>
      <c r="E142" s="805"/>
      <c r="F142" s="805"/>
      <c r="G142" s="805"/>
      <c r="H142" s="805"/>
      <c r="I142" s="805"/>
      <c r="J142" s="805"/>
      <c r="K142" s="805"/>
      <c r="L142" s="805"/>
      <c r="M142" s="805"/>
      <c r="N142" s="805"/>
      <c r="O142" s="805"/>
      <c r="P142" s="805"/>
      <c r="Q142" s="805"/>
      <c r="R142" s="805"/>
      <c r="S142" s="805"/>
      <c r="T142" s="805"/>
      <c r="U142" s="805"/>
      <c r="V142" s="805"/>
      <c r="W142" s="805"/>
      <c r="X142" s="805"/>
      <c r="Y142" s="805"/>
      <c r="Z142" s="805"/>
      <c r="AA142" s="805"/>
      <c r="AB142" s="805"/>
      <c r="AC142" s="805"/>
      <c r="AD142" s="805"/>
      <c r="AE142" s="805"/>
      <c r="AF142" s="805"/>
      <c r="AG142" s="805"/>
      <c r="AH142" s="805"/>
      <c r="AI142" s="805"/>
      <c r="AJ142" s="805"/>
      <c r="AK142" s="805"/>
      <c r="AL142" s="805"/>
      <c r="AM142" s="805"/>
      <c r="AN142" s="805"/>
      <c r="AO142" s="805"/>
      <c r="AP142" s="807"/>
      <c r="AQ142"/>
      <c r="AR142" s="9"/>
      <c r="AS142"/>
      <c r="AT142"/>
      <c r="AU142"/>
      <c r="BA142" s="93"/>
      <c r="BB142" s="93"/>
      <c r="BC142" s="93"/>
      <c r="BD142" s="93"/>
    </row>
    <row r="143" spans="1:67" ht="14.4" hidden="1" thickTop="1" x14ac:dyDescent="0.25">
      <c r="A143" s="808" t="s">
        <v>914</v>
      </c>
      <c r="B143" s="809"/>
      <c r="C143" s="810"/>
      <c r="D143" s="811" t="str">
        <f>Sprachen!L283</f>
        <v>Prozessablaufdiagramm</v>
      </c>
      <c r="E143" s="811"/>
      <c r="F143" s="811"/>
      <c r="G143" s="811"/>
      <c r="H143" s="811"/>
      <c r="I143" s="811"/>
      <c r="J143" s="811"/>
      <c r="K143" s="811"/>
      <c r="L143" s="811"/>
      <c r="M143" s="812"/>
      <c r="N143" s="812"/>
      <c r="O143" s="812"/>
      <c r="P143" s="812"/>
      <c r="Q143" s="813"/>
      <c r="R143" s="814"/>
      <c r="S143" s="813"/>
      <c r="T143" s="814"/>
      <c r="U143" s="832"/>
      <c r="V143" s="833"/>
      <c r="W143" s="833"/>
      <c r="X143" s="833"/>
      <c r="Y143" s="833"/>
      <c r="Z143" s="833"/>
      <c r="AA143" s="833"/>
      <c r="AB143" s="834"/>
      <c r="AC143" s="815"/>
      <c r="AD143" s="816"/>
      <c r="AE143" s="789"/>
      <c r="AF143" s="789"/>
      <c r="AG143" s="789"/>
      <c r="AH143" s="789"/>
      <c r="AI143" s="789"/>
      <c r="AJ143" s="789"/>
      <c r="AK143" s="789"/>
      <c r="AL143" s="789"/>
      <c r="AM143" s="789"/>
      <c r="AN143" s="789"/>
      <c r="AO143" s="789"/>
      <c r="AP143" s="790"/>
      <c r="AQ143" t="b">
        <f>M143=Sprachen!$L$4</f>
        <v>0</v>
      </c>
      <c r="AR143" s="9">
        <f>COUNTIF(Q143:T143,"X")</f>
        <v>0</v>
      </c>
      <c r="AS143" t="b">
        <f>O143=Sprachen!$L$4</f>
        <v>0</v>
      </c>
      <c r="AV143" s="775"/>
      <c r="AW143" s="775"/>
      <c r="AX143" s="775"/>
      <c r="AY143" s="775"/>
      <c r="BA143" s="87"/>
      <c r="BB143" s="87"/>
      <c r="BC143" s="87"/>
      <c r="BD143" s="87"/>
    </row>
    <row r="144" spans="1:67" hidden="1" x14ac:dyDescent="0.25">
      <c r="A144" s="827" t="s">
        <v>915</v>
      </c>
      <c r="B144" s="828"/>
      <c r="C144" s="829"/>
      <c r="D144" s="830" t="str">
        <f>Sprachen!L287</f>
        <v>Prozess-FMEA</v>
      </c>
      <c r="E144" s="830"/>
      <c r="F144" s="830"/>
      <c r="G144" s="830"/>
      <c r="H144" s="830"/>
      <c r="I144" s="830"/>
      <c r="J144" s="830"/>
      <c r="K144" s="830"/>
      <c r="L144" s="830"/>
      <c r="M144" s="831"/>
      <c r="N144" s="831"/>
      <c r="O144" s="848"/>
      <c r="P144" s="848"/>
      <c r="Q144" s="849"/>
      <c r="R144" s="850"/>
      <c r="S144" s="700"/>
      <c r="T144" s="851"/>
      <c r="U144" s="852"/>
      <c r="V144" s="853"/>
      <c r="W144" s="821"/>
      <c r="X144" s="821"/>
      <c r="Y144" s="821"/>
      <c r="Z144" s="821"/>
      <c r="AA144" s="821"/>
      <c r="AB144" s="822"/>
      <c r="AC144" s="823"/>
      <c r="AD144" s="824"/>
      <c r="AE144" s="825"/>
      <c r="AF144" s="825"/>
      <c r="AG144" s="825"/>
      <c r="AH144" s="825"/>
      <c r="AI144" s="825"/>
      <c r="AJ144" s="825"/>
      <c r="AK144" s="825"/>
      <c r="AL144" s="825"/>
      <c r="AM144" s="825"/>
      <c r="AN144" s="825"/>
      <c r="AO144" s="825"/>
      <c r="AP144" s="826"/>
      <c r="AQ144" t="b">
        <f>M144=Sprachen!$L$4</f>
        <v>0</v>
      </c>
      <c r="AR144" s="9">
        <f>COUNTIF(Q144:AB144,"X")</f>
        <v>0</v>
      </c>
      <c r="AS144" t="b">
        <f>O144=Sprachen!$L$4</f>
        <v>0</v>
      </c>
      <c r="AV144" s="775"/>
      <c r="AW144" s="775"/>
      <c r="AX144" s="775"/>
      <c r="AY144" s="775"/>
      <c r="BA144" s="87"/>
      <c r="BB144" s="87"/>
      <c r="BC144" s="87"/>
      <c r="BD144" s="87"/>
    </row>
    <row r="145" spans="1:56" ht="23.2" hidden="1" customHeight="1" thickBot="1" x14ac:dyDescent="0.3">
      <c r="A145" s="866" t="s">
        <v>916</v>
      </c>
      <c r="B145" s="867"/>
      <c r="C145" s="844"/>
      <c r="D145" s="846" t="str">
        <f>Sprachen!L275</f>
        <v>Produktionslenkungsplan</v>
      </c>
      <c r="E145" s="846"/>
      <c r="F145" s="846"/>
      <c r="G145" s="846"/>
      <c r="H145" s="846"/>
      <c r="I145" s="846"/>
      <c r="J145" s="846"/>
      <c r="K145" s="846"/>
      <c r="L145" s="846"/>
      <c r="M145" s="868"/>
      <c r="N145" s="868"/>
      <c r="O145" s="847"/>
      <c r="P145" s="847"/>
      <c r="Q145" s="869"/>
      <c r="R145" s="870"/>
      <c r="S145" s="871"/>
      <c r="T145" s="872"/>
      <c r="U145" s="840"/>
      <c r="V145" s="841"/>
      <c r="W145" s="841"/>
      <c r="X145" s="841"/>
      <c r="Y145" s="841"/>
      <c r="Z145" s="841"/>
      <c r="AA145" s="841"/>
      <c r="AB145" s="842"/>
      <c r="AC145" s="784"/>
      <c r="AD145" s="785"/>
      <c r="AE145" s="818"/>
      <c r="AF145" s="818"/>
      <c r="AG145" s="818"/>
      <c r="AH145" s="818"/>
      <c r="AI145" s="818"/>
      <c r="AJ145" s="818"/>
      <c r="AK145" s="818"/>
      <c r="AL145" s="818"/>
      <c r="AM145" s="818"/>
      <c r="AN145" s="818"/>
      <c r="AO145" s="818"/>
      <c r="AP145" s="819"/>
      <c r="AQ145" t="b">
        <f>M145=Sprachen!$L$4</f>
        <v>0</v>
      </c>
      <c r="AR145" s="9">
        <f>COUNTIF(Q145:AB145,"X")</f>
        <v>0</v>
      </c>
      <c r="AS145" t="b">
        <f>O145=Sprachen!$L$4</f>
        <v>0</v>
      </c>
      <c r="AV145" s="775"/>
      <c r="AW145" s="775"/>
      <c r="AX145" s="775"/>
      <c r="AY145" s="775"/>
      <c r="BA145" s="87"/>
      <c r="BB145" s="87"/>
      <c r="BC145" s="87"/>
      <c r="BD145" s="87"/>
    </row>
    <row r="146" spans="1:56" s="16" customFormat="1" ht="15" hidden="1" thickTop="1" thickBot="1" x14ac:dyDescent="0.3">
      <c r="A146" s="458" t="s">
        <v>917</v>
      </c>
      <c r="B146" s="459"/>
      <c r="C146" s="803"/>
      <c r="D146" s="804" t="str">
        <f>Sprachen!L231</f>
        <v>Nachweise zur Validierung des Produktes</v>
      </c>
      <c r="E146" s="805"/>
      <c r="F146" s="805"/>
      <c r="G146" s="805"/>
      <c r="H146" s="805"/>
      <c r="I146" s="805"/>
      <c r="J146" s="805"/>
      <c r="K146" s="805"/>
      <c r="L146" s="805"/>
      <c r="M146" s="805"/>
      <c r="N146" s="805"/>
      <c r="O146" s="805"/>
      <c r="P146" s="805"/>
      <c r="Q146" s="805"/>
      <c r="R146" s="805"/>
      <c r="S146" s="805"/>
      <c r="T146" s="805"/>
      <c r="U146" s="805"/>
      <c r="V146" s="805"/>
      <c r="W146" s="805"/>
      <c r="X146" s="805"/>
      <c r="Y146" s="805"/>
      <c r="Z146" s="805"/>
      <c r="AA146" s="805"/>
      <c r="AB146" s="805"/>
      <c r="AC146" s="805"/>
      <c r="AD146" s="805"/>
      <c r="AE146" s="805"/>
      <c r="AF146" s="805"/>
      <c r="AG146" s="805"/>
      <c r="AH146" s="805"/>
      <c r="AI146" s="805"/>
      <c r="AJ146" s="805"/>
      <c r="AK146" s="805"/>
      <c r="AL146" s="805"/>
      <c r="AM146" s="805"/>
      <c r="AN146" s="805"/>
      <c r="AO146" s="805"/>
      <c r="AP146" s="807"/>
      <c r="AQ146"/>
      <c r="AR146" s="9"/>
      <c r="AS146"/>
      <c r="AT146"/>
      <c r="AU146"/>
      <c r="BA146" s="93"/>
      <c r="BB146" s="93"/>
      <c r="BC146" s="93"/>
      <c r="BD146" s="93"/>
    </row>
    <row r="147" spans="1:56" ht="15" hidden="1" thickTop="1" thickBot="1" x14ac:dyDescent="0.3">
      <c r="A147" s="854" t="s">
        <v>918</v>
      </c>
      <c r="B147" s="855"/>
      <c r="C147" s="856"/>
      <c r="D147" s="811" t="str">
        <f>Sprachen!L153</f>
        <v>Geometrie, Maß</v>
      </c>
      <c r="E147" s="811"/>
      <c r="F147" s="811"/>
      <c r="G147" s="811"/>
      <c r="H147" s="811"/>
      <c r="I147" s="811"/>
      <c r="J147" s="811"/>
      <c r="K147" s="811"/>
      <c r="L147" s="811"/>
      <c r="M147" s="857"/>
      <c r="N147" s="858"/>
      <c r="O147" s="857"/>
      <c r="P147" s="858"/>
      <c r="Q147" s="862" t="str">
        <f>Sprachen!L52</f>
        <v>Anzahl Teile pro Nest/Form</v>
      </c>
      <c r="R147" s="863"/>
      <c r="S147" s="863"/>
      <c r="T147" s="863"/>
      <c r="U147" s="863"/>
      <c r="V147" s="863"/>
      <c r="W147" s="863"/>
      <c r="X147" s="863"/>
      <c r="Y147" s="863"/>
      <c r="Z147" s="864"/>
      <c r="AA147" s="865"/>
      <c r="AB147" s="609"/>
      <c r="AC147" s="815"/>
      <c r="AD147" s="816"/>
      <c r="AE147" s="789"/>
      <c r="AF147" s="789"/>
      <c r="AG147" s="789"/>
      <c r="AH147" s="789"/>
      <c r="AI147" s="789"/>
      <c r="AJ147" s="789"/>
      <c r="AK147" s="789"/>
      <c r="AL147" s="789"/>
      <c r="AM147" s="789"/>
      <c r="AN147" s="789"/>
      <c r="AO147" s="789"/>
      <c r="AP147" s="790"/>
      <c r="AQ147" t="b">
        <f>M147=Sprachen!$L$4</f>
        <v>0</v>
      </c>
      <c r="AR147" s="9">
        <f t="shared" ref="AR147" si="3">COUNTIF(Q147:AB147,"X")</f>
        <v>0</v>
      </c>
      <c r="AS147" t="b">
        <f>O147=Sprachen!$L$4</f>
        <v>0</v>
      </c>
      <c r="AV147" s="775"/>
      <c r="AW147" s="775"/>
      <c r="AX147" s="775"/>
      <c r="AY147" s="775"/>
      <c r="BA147" s="87"/>
      <c r="BB147" s="87"/>
      <c r="BC147" s="87"/>
      <c r="BD147" s="87"/>
    </row>
    <row r="148" spans="1:56" hidden="1" x14ac:dyDescent="0.25">
      <c r="A148" s="881" t="s">
        <v>919</v>
      </c>
      <c r="B148" s="882"/>
      <c r="C148" s="883"/>
      <c r="D148" s="135"/>
      <c r="E148" s="884" t="str">
        <f>Sprachen!L303</f>
        <v>Rohteilmessung</v>
      </c>
      <c r="F148" s="884"/>
      <c r="G148" s="884"/>
      <c r="H148" s="884"/>
      <c r="I148" s="884"/>
      <c r="J148" s="884"/>
      <c r="K148" s="884"/>
      <c r="L148" s="885"/>
      <c r="M148" s="859"/>
      <c r="N148" s="860"/>
      <c r="O148" s="859"/>
      <c r="P148" s="860"/>
      <c r="Q148" s="861"/>
      <c r="R148" s="696"/>
      <c r="S148" s="861"/>
      <c r="T148" s="696"/>
      <c r="U148" s="886"/>
      <c r="V148" s="873"/>
      <c r="W148" s="873"/>
      <c r="X148" s="873"/>
      <c r="Y148" s="873"/>
      <c r="Z148" s="873"/>
      <c r="AA148" s="873"/>
      <c r="AB148" s="874"/>
      <c r="AC148" s="823"/>
      <c r="AD148" s="824"/>
      <c r="AE148" s="825"/>
      <c r="AF148" s="825"/>
      <c r="AG148" s="825"/>
      <c r="AH148" s="825"/>
      <c r="AI148" s="825"/>
      <c r="AJ148" s="825"/>
      <c r="AK148" s="825"/>
      <c r="AL148" s="825"/>
      <c r="AM148" s="825"/>
      <c r="AN148" s="825"/>
      <c r="AO148" s="825"/>
      <c r="AP148" s="826"/>
      <c r="AQ148" t="b">
        <f>M148=Sprachen!$L$4</f>
        <v>0</v>
      </c>
      <c r="AR148" s="9">
        <f>COUNTIF(Q148:T148,"X")</f>
        <v>0</v>
      </c>
      <c r="AS148" t="b">
        <f>O148=Sprachen!$L$4</f>
        <v>0</v>
      </c>
      <c r="AV148" s="775"/>
      <c r="AW148" s="775"/>
      <c r="AX148" s="775"/>
      <c r="AY148" s="775"/>
      <c r="BA148" s="87"/>
      <c r="BB148" s="87"/>
      <c r="BC148" s="87"/>
      <c r="BD148" s="87"/>
    </row>
    <row r="149" spans="1:56" hidden="1" x14ac:dyDescent="0.25">
      <c r="A149" s="875" t="s">
        <v>920</v>
      </c>
      <c r="B149" s="876"/>
      <c r="C149" s="877"/>
      <c r="D149" s="136"/>
      <c r="E149" s="878" t="str">
        <f>Sprachen!L116</f>
        <v>Einzelteilmessung</v>
      </c>
      <c r="F149" s="878"/>
      <c r="G149" s="878"/>
      <c r="H149" s="878"/>
      <c r="I149" s="878"/>
      <c r="J149" s="878"/>
      <c r="K149" s="878"/>
      <c r="L149" s="879"/>
      <c r="M149" s="859"/>
      <c r="N149" s="860"/>
      <c r="O149" s="859"/>
      <c r="P149" s="860"/>
      <c r="Q149" s="849"/>
      <c r="R149" s="850"/>
      <c r="S149" s="849"/>
      <c r="T149" s="850"/>
      <c r="U149" s="823"/>
      <c r="V149" s="880"/>
      <c r="W149" s="880"/>
      <c r="X149" s="880"/>
      <c r="Y149" s="880"/>
      <c r="Z149" s="880"/>
      <c r="AA149" s="880"/>
      <c r="AB149" s="824"/>
      <c r="AC149" s="823"/>
      <c r="AD149" s="824"/>
      <c r="AE149" s="825"/>
      <c r="AF149" s="825"/>
      <c r="AG149" s="825"/>
      <c r="AH149" s="825"/>
      <c r="AI149" s="825"/>
      <c r="AJ149" s="825"/>
      <c r="AK149" s="825"/>
      <c r="AL149" s="825"/>
      <c r="AM149" s="825"/>
      <c r="AN149" s="825"/>
      <c r="AO149" s="825"/>
      <c r="AP149" s="826"/>
      <c r="AQ149" t="b">
        <f>M149=Sprachen!$L$4</f>
        <v>0</v>
      </c>
      <c r="AR149" s="9">
        <f t="shared" ref="AR149:AR178" si="4">COUNTIF(Q149:T149,"X")</f>
        <v>0</v>
      </c>
      <c r="AS149" t="b">
        <f>O149=Sprachen!$L$4</f>
        <v>0</v>
      </c>
      <c r="AV149" s="775"/>
      <c r="AW149" s="775"/>
      <c r="AX149" s="775"/>
      <c r="AY149" s="775"/>
      <c r="BA149" s="87"/>
      <c r="BB149" s="87"/>
      <c r="BC149" s="87"/>
      <c r="BD149" s="87"/>
    </row>
    <row r="150" spans="1:56" hidden="1" x14ac:dyDescent="0.25">
      <c r="A150" s="875" t="s">
        <v>921</v>
      </c>
      <c r="B150" s="876"/>
      <c r="C150" s="877"/>
      <c r="D150" s="136"/>
      <c r="E150" s="878" t="str">
        <f>Sprachen!L330</f>
        <v>Standardmessbericht (alle Zeichnungsmerkmale)</v>
      </c>
      <c r="F150" s="878"/>
      <c r="G150" s="878"/>
      <c r="H150" s="878"/>
      <c r="I150" s="878"/>
      <c r="J150" s="878"/>
      <c r="K150" s="878"/>
      <c r="L150" s="879"/>
      <c r="M150" s="859"/>
      <c r="N150" s="860"/>
      <c r="O150" s="859"/>
      <c r="P150" s="860"/>
      <c r="Q150" s="849"/>
      <c r="R150" s="850"/>
      <c r="S150" s="849"/>
      <c r="T150" s="850"/>
      <c r="U150" s="823"/>
      <c r="V150" s="880"/>
      <c r="W150" s="880"/>
      <c r="X150" s="880"/>
      <c r="Y150" s="880"/>
      <c r="Z150" s="880"/>
      <c r="AA150" s="880"/>
      <c r="AB150" s="824"/>
      <c r="AC150" s="823"/>
      <c r="AD150" s="824"/>
      <c r="AE150" s="825"/>
      <c r="AF150" s="825"/>
      <c r="AG150" s="825"/>
      <c r="AH150" s="825"/>
      <c r="AI150" s="825"/>
      <c r="AJ150" s="825"/>
      <c r="AK150" s="825"/>
      <c r="AL150" s="825"/>
      <c r="AM150" s="825"/>
      <c r="AN150" s="825"/>
      <c r="AO150" s="825"/>
      <c r="AP150" s="826"/>
      <c r="AQ150" t="b">
        <f>M150=Sprachen!$L$4</f>
        <v>0</v>
      </c>
      <c r="AR150" s="9">
        <f t="shared" si="4"/>
        <v>0</v>
      </c>
      <c r="AS150" t="b">
        <f>O150=Sprachen!$L$4</f>
        <v>0</v>
      </c>
      <c r="AV150" s="775"/>
      <c r="AW150" s="775"/>
      <c r="AX150" s="775"/>
      <c r="AY150" s="775"/>
      <c r="BA150" s="87"/>
      <c r="BB150" s="87"/>
      <c r="BC150" s="87"/>
      <c r="BD150" s="87"/>
    </row>
    <row r="151" spans="1:56" hidden="1" x14ac:dyDescent="0.25">
      <c r="A151" s="875" t="s">
        <v>922</v>
      </c>
      <c r="B151" s="876"/>
      <c r="C151" s="877"/>
      <c r="D151" s="136"/>
      <c r="E151" s="878" t="str">
        <f>Sprachen!L329</f>
        <v>Standardlehrenbericht</v>
      </c>
      <c r="F151" s="878"/>
      <c r="G151" s="878"/>
      <c r="H151" s="878"/>
      <c r="I151" s="878"/>
      <c r="J151" s="878"/>
      <c r="K151" s="878"/>
      <c r="L151" s="879"/>
      <c r="M151" s="859"/>
      <c r="N151" s="860"/>
      <c r="O151" s="859"/>
      <c r="P151" s="860"/>
      <c r="Q151" s="849"/>
      <c r="R151" s="850"/>
      <c r="S151" s="849"/>
      <c r="T151" s="850"/>
      <c r="U151" s="823"/>
      <c r="V151" s="880"/>
      <c r="W151" s="880"/>
      <c r="X151" s="880"/>
      <c r="Y151" s="880"/>
      <c r="Z151" s="880"/>
      <c r="AA151" s="880"/>
      <c r="AB151" s="824"/>
      <c r="AC151" s="823"/>
      <c r="AD151" s="824"/>
      <c r="AE151" s="825"/>
      <c r="AF151" s="825"/>
      <c r="AG151" s="825"/>
      <c r="AH151" s="825"/>
      <c r="AI151" s="825"/>
      <c r="AJ151" s="825"/>
      <c r="AK151" s="825"/>
      <c r="AL151" s="825"/>
      <c r="AM151" s="825"/>
      <c r="AN151" s="825"/>
      <c r="AO151" s="825"/>
      <c r="AP151" s="826"/>
      <c r="AQ151" t="b">
        <f>M151=Sprachen!$L$4</f>
        <v>0</v>
      </c>
      <c r="AR151" s="9">
        <f t="shared" si="4"/>
        <v>0</v>
      </c>
      <c r="AS151" t="b">
        <f>O151=Sprachen!$L$4</f>
        <v>0</v>
      </c>
      <c r="AV151" s="775"/>
      <c r="AW151" s="775"/>
      <c r="AX151" s="775"/>
      <c r="AY151" s="775"/>
      <c r="BA151" s="87"/>
      <c r="BB151" s="87"/>
      <c r="BC151" s="87"/>
      <c r="BD151" s="87"/>
    </row>
    <row r="152" spans="1:56" hidden="1" x14ac:dyDescent="0.25">
      <c r="A152" s="875" t="s">
        <v>923</v>
      </c>
      <c r="B152" s="876"/>
      <c r="C152" s="877"/>
      <c r="D152" s="136"/>
      <c r="E152" s="878" t="str">
        <f>Sprachen!L13</f>
        <v>3D-Datensatzmessung</v>
      </c>
      <c r="F152" s="878"/>
      <c r="G152" s="878"/>
      <c r="H152" s="878"/>
      <c r="I152" s="878"/>
      <c r="J152" s="878"/>
      <c r="K152" s="878"/>
      <c r="L152" s="879"/>
      <c r="M152" s="859"/>
      <c r="N152" s="860"/>
      <c r="O152" s="859"/>
      <c r="P152" s="860"/>
      <c r="Q152" s="849"/>
      <c r="R152" s="850"/>
      <c r="S152" s="849"/>
      <c r="T152" s="850"/>
      <c r="U152" s="823"/>
      <c r="V152" s="880"/>
      <c r="W152" s="880"/>
      <c r="X152" s="880"/>
      <c r="Y152" s="880"/>
      <c r="Z152" s="880"/>
      <c r="AA152" s="880"/>
      <c r="AB152" s="824"/>
      <c r="AC152" s="823"/>
      <c r="AD152" s="824"/>
      <c r="AE152" s="825"/>
      <c r="AF152" s="825"/>
      <c r="AG152" s="825"/>
      <c r="AH152" s="825"/>
      <c r="AI152" s="825"/>
      <c r="AJ152" s="825"/>
      <c r="AK152" s="825"/>
      <c r="AL152" s="825"/>
      <c r="AM152" s="825"/>
      <c r="AN152" s="825"/>
      <c r="AO152" s="825"/>
      <c r="AP152" s="826"/>
      <c r="AQ152" t="b">
        <f>M152=Sprachen!$L$4</f>
        <v>0</v>
      </c>
      <c r="AR152" s="9">
        <f t="shared" si="4"/>
        <v>0</v>
      </c>
      <c r="AS152" t="b">
        <f>O152=Sprachen!$L$4</f>
        <v>0</v>
      </c>
      <c r="AV152" s="775"/>
      <c r="AW152" s="775"/>
      <c r="AX152" s="775"/>
      <c r="AY152" s="775"/>
      <c r="BA152" s="87"/>
      <c r="BB152" s="87"/>
      <c r="BC152" s="87"/>
      <c r="BD152" s="87"/>
    </row>
    <row r="153" spans="1:56" hidden="1" x14ac:dyDescent="0.25">
      <c r="A153" s="875" t="s">
        <v>924</v>
      </c>
      <c r="B153" s="876"/>
      <c r="C153" s="877"/>
      <c r="D153" s="136"/>
      <c r="E153" s="878" t="str">
        <f>Sprachen!L305</f>
        <v>Schnitte</v>
      </c>
      <c r="F153" s="878"/>
      <c r="G153" s="878"/>
      <c r="H153" s="878"/>
      <c r="I153" s="878"/>
      <c r="J153" s="878"/>
      <c r="K153" s="878"/>
      <c r="L153" s="879"/>
      <c r="M153" s="859"/>
      <c r="N153" s="860"/>
      <c r="O153" s="859"/>
      <c r="P153" s="860"/>
      <c r="Q153" s="849"/>
      <c r="R153" s="850"/>
      <c r="S153" s="849"/>
      <c r="T153" s="850"/>
      <c r="U153" s="823"/>
      <c r="V153" s="880"/>
      <c r="W153" s="880"/>
      <c r="X153" s="880"/>
      <c r="Y153" s="880"/>
      <c r="Z153" s="880"/>
      <c r="AA153" s="880"/>
      <c r="AB153" s="824"/>
      <c r="AC153" s="823"/>
      <c r="AD153" s="824"/>
      <c r="AE153" s="825"/>
      <c r="AF153" s="825"/>
      <c r="AG153" s="825"/>
      <c r="AH153" s="825"/>
      <c r="AI153" s="825"/>
      <c r="AJ153" s="825"/>
      <c r="AK153" s="825"/>
      <c r="AL153" s="825"/>
      <c r="AM153" s="825"/>
      <c r="AN153" s="825"/>
      <c r="AO153" s="825"/>
      <c r="AP153" s="826"/>
      <c r="AQ153" t="b">
        <f>M153=Sprachen!$L$4</f>
        <v>0</v>
      </c>
      <c r="AR153" s="9">
        <f t="shared" si="4"/>
        <v>0</v>
      </c>
      <c r="AS153" t="b">
        <f>O153=Sprachen!$L$4</f>
        <v>0</v>
      </c>
      <c r="AV153" s="775"/>
      <c r="AW153" s="775"/>
      <c r="AX153" s="775"/>
      <c r="AY153" s="775"/>
      <c r="BA153" s="87"/>
      <c r="BB153" s="87"/>
      <c r="BC153" s="87"/>
      <c r="BD153" s="87"/>
    </row>
    <row r="154" spans="1:56" hidden="1" x14ac:dyDescent="0.25">
      <c r="A154" s="887" t="s">
        <v>925</v>
      </c>
      <c r="B154" s="888"/>
      <c r="C154" s="889"/>
      <c r="D154" s="137"/>
      <c r="E154" s="878" t="str">
        <f>Sprachen!L327</f>
        <v>Sonstiges</v>
      </c>
      <c r="F154" s="878"/>
      <c r="G154" s="878"/>
      <c r="H154" s="878"/>
      <c r="I154" s="878"/>
      <c r="J154" s="878"/>
      <c r="K154" s="878"/>
      <c r="L154" s="879"/>
      <c r="M154" s="861"/>
      <c r="N154" s="696"/>
      <c r="O154" s="861"/>
      <c r="P154" s="696"/>
      <c r="Q154" s="849"/>
      <c r="R154" s="850"/>
      <c r="S154" s="849"/>
      <c r="T154" s="850"/>
      <c r="U154" s="823"/>
      <c r="V154" s="880"/>
      <c r="W154" s="880"/>
      <c r="X154" s="880"/>
      <c r="Y154" s="880"/>
      <c r="Z154" s="880"/>
      <c r="AA154" s="880"/>
      <c r="AB154" s="824"/>
      <c r="AC154" s="823"/>
      <c r="AD154" s="824"/>
      <c r="AE154" s="825"/>
      <c r="AF154" s="825"/>
      <c r="AG154" s="825"/>
      <c r="AH154" s="825"/>
      <c r="AI154" s="825"/>
      <c r="AJ154" s="825"/>
      <c r="AK154" s="825"/>
      <c r="AL154" s="825"/>
      <c r="AM154" s="825"/>
      <c r="AN154" s="825"/>
      <c r="AO154" s="825"/>
      <c r="AP154" s="826"/>
      <c r="AQ154" t="b">
        <f>M154=Sprachen!$L$4</f>
        <v>0</v>
      </c>
      <c r="AR154" s="9">
        <f t="shared" si="4"/>
        <v>0</v>
      </c>
      <c r="AS154" t="b">
        <f>O154=Sprachen!$L$4</f>
        <v>0</v>
      </c>
      <c r="AV154" s="775"/>
      <c r="AW154" s="775"/>
      <c r="AX154" s="775"/>
      <c r="AY154" s="775"/>
      <c r="BA154" s="87"/>
      <c r="BB154" s="87"/>
      <c r="BC154" s="87"/>
      <c r="BD154" s="87"/>
    </row>
    <row r="155" spans="1:56" s="17" customFormat="1" ht="36.75" hidden="1" customHeight="1" x14ac:dyDescent="0.25">
      <c r="A155" s="837" t="s">
        <v>926</v>
      </c>
      <c r="B155" s="838"/>
      <c r="C155" s="839"/>
      <c r="D155" s="894" t="str">
        <f>Sprachen!L368</f>
        <v>Werkstoff (Festigkeit, physikalische Eigenschaften, …)</v>
      </c>
      <c r="E155" s="895"/>
      <c r="F155" s="895"/>
      <c r="G155" s="895"/>
      <c r="H155" s="895"/>
      <c r="I155" s="895"/>
      <c r="J155" s="895"/>
      <c r="K155" s="895"/>
      <c r="L155" s="896"/>
      <c r="M155" s="897"/>
      <c r="N155" s="898"/>
      <c r="O155" s="897"/>
      <c r="P155" s="898"/>
      <c r="Q155" s="823"/>
      <c r="R155" s="824"/>
      <c r="S155" s="823"/>
      <c r="T155" s="824"/>
      <c r="U155" s="823"/>
      <c r="V155" s="880"/>
      <c r="W155" s="880"/>
      <c r="X155" s="880"/>
      <c r="Y155" s="880"/>
      <c r="Z155" s="880"/>
      <c r="AA155" s="880"/>
      <c r="AB155" s="824"/>
      <c r="AC155" s="823"/>
      <c r="AD155" s="824"/>
      <c r="AE155" s="825"/>
      <c r="AF155" s="825"/>
      <c r="AG155" s="825"/>
      <c r="AH155" s="825"/>
      <c r="AI155" s="825"/>
      <c r="AJ155" s="825"/>
      <c r="AK155" s="825"/>
      <c r="AL155" s="825"/>
      <c r="AM155" s="825"/>
      <c r="AN155" s="825"/>
      <c r="AO155" s="825"/>
      <c r="AP155" s="826"/>
      <c r="AQ155" s="17" t="b">
        <f>M155=Sprachen!$L$4</f>
        <v>0</v>
      </c>
      <c r="AR155" s="9">
        <f t="shared" si="4"/>
        <v>0</v>
      </c>
      <c r="AS155" s="17" t="b">
        <f>O155=Sprachen!$L$4</f>
        <v>0</v>
      </c>
      <c r="AV155" s="775"/>
      <c r="AW155" s="775"/>
      <c r="AX155" s="775"/>
      <c r="AY155" s="775"/>
      <c r="BA155" s="104"/>
      <c r="BB155" s="104"/>
      <c r="BC155" s="104"/>
      <c r="BD155" s="104"/>
    </row>
    <row r="156" spans="1:56" s="17" customFormat="1" ht="34.700000000000003" hidden="1" customHeight="1" x14ac:dyDescent="0.25">
      <c r="A156" s="837" t="s">
        <v>927</v>
      </c>
      <c r="B156" s="838"/>
      <c r="C156" s="839"/>
      <c r="D156" s="138"/>
      <c r="E156" s="892" t="str">
        <f>Sprachen!L222</f>
        <v>Nachweis Einhaltung werkstoffspezifischer Kundennormen</v>
      </c>
      <c r="F156" s="892"/>
      <c r="G156" s="892"/>
      <c r="H156" s="892"/>
      <c r="I156" s="892"/>
      <c r="J156" s="892"/>
      <c r="K156" s="892"/>
      <c r="L156" s="893"/>
      <c r="M156" s="859"/>
      <c r="N156" s="860"/>
      <c r="O156" s="859"/>
      <c r="P156" s="860"/>
      <c r="Q156" s="823"/>
      <c r="R156" s="824"/>
      <c r="S156" s="823"/>
      <c r="T156" s="824"/>
      <c r="U156" s="823"/>
      <c r="V156" s="880"/>
      <c r="W156" s="880"/>
      <c r="X156" s="880"/>
      <c r="Y156" s="880"/>
      <c r="Z156" s="880"/>
      <c r="AA156" s="880"/>
      <c r="AB156" s="824"/>
      <c r="AC156" s="823"/>
      <c r="AD156" s="824"/>
      <c r="AE156" s="825"/>
      <c r="AF156" s="825"/>
      <c r="AG156" s="825"/>
      <c r="AH156" s="825"/>
      <c r="AI156" s="825"/>
      <c r="AJ156" s="825"/>
      <c r="AK156" s="825"/>
      <c r="AL156" s="825"/>
      <c r="AM156" s="825"/>
      <c r="AN156" s="825"/>
      <c r="AO156" s="825"/>
      <c r="AP156" s="826"/>
      <c r="AQ156" s="17" t="b">
        <f>M156=Sprachen!$L$4</f>
        <v>0</v>
      </c>
      <c r="AR156" s="9">
        <f t="shared" si="4"/>
        <v>0</v>
      </c>
      <c r="AS156" s="17" t="b">
        <f>O156=Sprachen!$L$4</f>
        <v>0</v>
      </c>
      <c r="AV156" s="775"/>
      <c r="AW156" s="775"/>
      <c r="AX156" s="775"/>
      <c r="AY156" s="775"/>
      <c r="BA156" s="104"/>
      <c r="BB156" s="104"/>
      <c r="BC156" s="104"/>
      <c r="BD156" s="104"/>
    </row>
    <row r="157" spans="1:56" s="17" customFormat="1" hidden="1" x14ac:dyDescent="0.25">
      <c r="A157" s="837" t="s">
        <v>928</v>
      </c>
      <c r="B157" s="838"/>
      <c r="C157" s="839"/>
      <c r="D157" s="138"/>
      <c r="E157" s="890" t="str">
        <f>Sprachen!L269</f>
        <v>Probeentnahmeplan</v>
      </c>
      <c r="F157" s="890"/>
      <c r="G157" s="890"/>
      <c r="H157" s="890"/>
      <c r="I157" s="890"/>
      <c r="J157" s="890"/>
      <c r="K157" s="890"/>
      <c r="L157" s="891"/>
      <c r="M157" s="859"/>
      <c r="N157" s="860"/>
      <c r="O157" s="859"/>
      <c r="P157" s="860"/>
      <c r="Q157" s="823"/>
      <c r="R157" s="824"/>
      <c r="S157" s="823"/>
      <c r="T157" s="824"/>
      <c r="U157" s="823"/>
      <c r="V157" s="880"/>
      <c r="W157" s="880"/>
      <c r="X157" s="880"/>
      <c r="Y157" s="880"/>
      <c r="Z157" s="880"/>
      <c r="AA157" s="880"/>
      <c r="AB157" s="824"/>
      <c r="AC157" s="823"/>
      <c r="AD157" s="824"/>
      <c r="AE157" s="825"/>
      <c r="AF157" s="825"/>
      <c r="AG157" s="825"/>
      <c r="AH157" s="825"/>
      <c r="AI157" s="825"/>
      <c r="AJ157" s="825"/>
      <c r="AK157" s="825"/>
      <c r="AL157" s="825"/>
      <c r="AM157" s="825"/>
      <c r="AN157" s="825"/>
      <c r="AO157" s="825"/>
      <c r="AP157" s="826"/>
      <c r="AQ157" s="17" t="b">
        <f>M157=Sprachen!$L$4</f>
        <v>0</v>
      </c>
      <c r="AR157" s="9">
        <f t="shared" si="4"/>
        <v>0</v>
      </c>
      <c r="AS157" s="17" t="b">
        <f>O157=Sprachen!$L$4</f>
        <v>0</v>
      </c>
      <c r="AV157" s="775"/>
      <c r="AW157" s="775"/>
      <c r="AX157" s="775"/>
      <c r="AY157" s="775"/>
      <c r="BA157" s="104"/>
      <c r="BB157" s="104"/>
      <c r="BC157" s="104"/>
      <c r="BD157" s="104"/>
    </row>
    <row r="158" spans="1:56" s="17" customFormat="1" hidden="1" x14ac:dyDescent="0.25">
      <c r="A158" s="837" t="s">
        <v>929</v>
      </c>
      <c r="B158" s="838"/>
      <c r="C158" s="839"/>
      <c r="D158" s="138"/>
      <c r="E158" s="890" t="str">
        <f>Sprachen!L213</f>
        <v>Metallographie</v>
      </c>
      <c r="F158" s="890"/>
      <c r="G158" s="890"/>
      <c r="H158" s="890"/>
      <c r="I158" s="890"/>
      <c r="J158" s="890"/>
      <c r="K158" s="890"/>
      <c r="L158" s="891"/>
      <c r="M158" s="859"/>
      <c r="N158" s="860"/>
      <c r="O158" s="859"/>
      <c r="P158" s="860"/>
      <c r="Q158" s="823"/>
      <c r="R158" s="824"/>
      <c r="S158" s="823"/>
      <c r="T158" s="824"/>
      <c r="U158" s="823"/>
      <c r="V158" s="880"/>
      <c r="W158" s="880"/>
      <c r="X158" s="880"/>
      <c r="Y158" s="880"/>
      <c r="Z158" s="880"/>
      <c r="AA158" s="880"/>
      <c r="AB158" s="824"/>
      <c r="AC158" s="823"/>
      <c r="AD158" s="824"/>
      <c r="AE158" s="825"/>
      <c r="AF158" s="825"/>
      <c r="AG158" s="825"/>
      <c r="AH158" s="825"/>
      <c r="AI158" s="825"/>
      <c r="AJ158" s="825"/>
      <c r="AK158" s="825"/>
      <c r="AL158" s="825"/>
      <c r="AM158" s="825"/>
      <c r="AN158" s="825"/>
      <c r="AO158" s="825"/>
      <c r="AP158" s="826"/>
      <c r="AQ158" s="17" t="b">
        <f>M158=Sprachen!$L$4</f>
        <v>0</v>
      </c>
      <c r="AR158" s="9">
        <f t="shared" si="4"/>
        <v>0</v>
      </c>
      <c r="AS158" s="17" t="b">
        <f>O158=Sprachen!$L$4</f>
        <v>0</v>
      </c>
      <c r="AV158" s="775"/>
      <c r="AW158" s="775"/>
      <c r="AX158" s="775"/>
      <c r="AY158" s="775"/>
      <c r="BA158" s="104"/>
      <c r="BB158" s="104"/>
      <c r="BC158" s="104"/>
      <c r="BD158" s="104"/>
    </row>
    <row r="159" spans="1:56" s="17" customFormat="1" hidden="1" x14ac:dyDescent="0.25">
      <c r="A159" s="837" t="s">
        <v>930</v>
      </c>
      <c r="B159" s="838"/>
      <c r="C159" s="839"/>
      <c r="D159" s="138"/>
      <c r="E159" s="890" t="str">
        <f>Sprachen!L90</f>
        <v>Chemische Analysen</v>
      </c>
      <c r="F159" s="890"/>
      <c r="G159" s="890"/>
      <c r="H159" s="890"/>
      <c r="I159" s="890"/>
      <c r="J159" s="890"/>
      <c r="K159" s="890"/>
      <c r="L159" s="891"/>
      <c r="M159" s="859"/>
      <c r="N159" s="860"/>
      <c r="O159" s="859"/>
      <c r="P159" s="860"/>
      <c r="Q159" s="823"/>
      <c r="R159" s="824"/>
      <c r="S159" s="823"/>
      <c r="T159" s="824"/>
      <c r="U159" s="823"/>
      <c r="V159" s="880"/>
      <c r="W159" s="880"/>
      <c r="X159" s="880"/>
      <c r="Y159" s="880"/>
      <c r="Z159" s="880"/>
      <c r="AA159" s="880"/>
      <c r="AB159" s="824"/>
      <c r="AC159" s="823"/>
      <c r="AD159" s="824"/>
      <c r="AE159" s="825"/>
      <c r="AF159" s="825"/>
      <c r="AG159" s="825"/>
      <c r="AH159" s="825"/>
      <c r="AI159" s="825"/>
      <c r="AJ159" s="825"/>
      <c r="AK159" s="825"/>
      <c r="AL159" s="825"/>
      <c r="AM159" s="825"/>
      <c r="AN159" s="825"/>
      <c r="AO159" s="825"/>
      <c r="AP159" s="826"/>
      <c r="AQ159" s="17" t="b">
        <f>M159=Sprachen!$L$4</f>
        <v>0</v>
      </c>
      <c r="AR159" s="9">
        <f t="shared" si="4"/>
        <v>0</v>
      </c>
      <c r="AS159" s="17" t="b">
        <f>O159=Sprachen!$L$4</f>
        <v>0</v>
      </c>
      <c r="AV159" s="775"/>
      <c r="AW159" s="775"/>
      <c r="AX159" s="775"/>
      <c r="AY159" s="775"/>
      <c r="BA159" s="104"/>
      <c r="BB159" s="104"/>
      <c r="BC159" s="104"/>
      <c r="BD159" s="104"/>
    </row>
    <row r="160" spans="1:56" s="17" customFormat="1" hidden="1" x14ac:dyDescent="0.25">
      <c r="A160" s="837" t="s">
        <v>931</v>
      </c>
      <c r="B160" s="838"/>
      <c r="C160" s="839"/>
      <c r="D160" s="138"/>
      <c r="E160" s="890" t="str">
        <f>Sprachen!L141</f>
        <v>Freigabe Einzelteile</v>
      </c>
      <c r="F160" s="890"/>
      <c r="G160" s="890"/>
      <c r="H160" s="890"/>
      <c r="I160" s="890"/>
      <c r="J160" s="890"/>
      <c r="K160" s="890"/>
      <c r="L160" s="891"/>
      <c r="M160" s="859"/>
      <c r="N160" s="860"/>
      <c r="O160" s="859"/>
      <c r="P160" s="860"/>
      <c r="Q160" s="823"/>
      <c r="R160" s="824"/>
      <c r="S160" s="823"/>
      <c r="T160" s="824"/>
      <c r="U160" s="823"/>
      <c r="V160" s="880"/>
      <c r="W160" s="880"/>
      <c r="X160" s="880"/>
      <c r="Y160" s="880"/>
      <c r="Z160" s="880"/>
      <c r="AA160" s="880"/>
      <c r="AB160" s="824"/>
      <c r="AC160" s="823"/>
      <c r="AD160" s="824"/>
      <c r="AE160" s="825"/>
      <c r="AF160" s="825"/>
      <c r="AG160" s="825"/>
      <c r="AH160" s="825"/>
      <c r="AI160" s="825"/>
      <c r="AJ160" s="825"/>
      <c r="AK160" s="825"/>
      <c r="AL160" s="825"/>
      <c r="AM160" s="825"/>
      <c r="AN160" s="825"/>
      <c r="AO160" s="825"/>
      <c r="AP160" s="826"/>
      <c r="AQ160" s="17" t="b">
        <f>M160=Sprachen!$L$4</f>
        <v>0</v>
      </c>
      <c r="AR160" s="9">
        <f t="shared" si="4"/>
        <v>0</v>
      </c>
      <c r="AS160" s="17" t="b">
        <f>O160=Sprachen!$L$4</f>
        <v>0</v>
      </c>
      <c r="AV160" s="775"/>
      <c r="AW160" s="775"/>
      <c r="AX160" s="775"/>
      <c r="AY160" s="775"/>
      <c r="BA160" s="104"/>
      <c r="BB160" s="104"/>
      <c r="BC160" s="104"/>
      <c r="BD160" s="104"/>
    </row>
    <row r="161" spans="1:67" s="17" customFormat="1" ht="21.75" hidden="1" customHeight="1" x14ac:dyDescent="0.25">
      <c r="A161" s="837" t="s">
        <v>932</v>
      </c>
      <c r="B161" s="838"/>
      <c r="C161" s="839"/>
      <c r="D161" s="138"/>
      <c r="E161" s="892" t="str">
        <f>Sprachen!L142</f>
        <v>Freigabe Hilfs- und Betriebsstoffe</v>
      </c>
      <c r="F161" s="892"/>
      <c r="G161" s="892"/>
      <c r="H161" s="892"/>
      <c r="I161" s="892"/>
      <c r="J161" s="892"/>
      <c r="K161" s="892"/>
      <c r="L161" s="893"/>
      <c r="M161" s="859"/>
      <c r="N161" s="860"/>
      <c r="O161" s="859"/>
      <c r="P161" s="860"/>
      <c r="Q161" s="823"/>
      <c r="R161" s="824"/>
      <c r="S161" s="823"/>
      <c r="T161" s="824"/>
      <c r="U161" s="823"/>
      <c r="V161" s="880"/>
      <c r="W161" s="880"/>
      <c r="X161" s="880"/>
      <c r="Y161" s="880"/>
      <c r="Z161" s="880"/>
      <c r="AA161" s="880"/>
      <c r="AB161" s="824"/>
      <c r="AC161" s="823"/>
      <c r="AD161" s="824"/>
      <c r="AE161" s="825"/>
      <c r="AF161" s="825"/>
      <c r="AG161" s="825"/>
      <c r="AH161" s="825"/>
      <c r="AI161" s="825"/>
      <c r="AJ161" s="825"/>
      <c r="AK161" s="825"/>
      <c r="AL161" s="825"/>
      <c r="AM161" s="825"/>
      <c r="AN161" s="825"/>
      <c r="AO161" s="825"/>
      <c r="AP161" s="826"/>
      <c r="AQ161" s="17" t="b">
        <f>M161=Sprachen!$L$4</f>
        <v>0</v>
      </c>
      <c r="AR161" s="9">
        <f t="shared" si="4"/>
        <v>0</v>
      </c>
      <c r="AS161" s="17" t="b">
        <f>O161=Sprachen!$L$4</f>
        <v>0</v>
      </c>
      <c r="AV161" s="775"/>
      <c r="AW161" s="775"/>
      <c r="AX161" s="775"/>
      <c r="AY161" s="775"/>
      <c r="BA161" s="104"/>
      <c r="BB161" s="104"/>
      <c r="BC161" s="104"/>
      <c r="BD161" s="104"/>
    </row>
    <row r="162" spans="1:67" s="17" customFormat="1" hidden="1" x14ac:dyDescent="0.25">
      <c r="A162" s="899" t="s">
        <v>933</v>
      </c>
      <c r="B162" s="900"/>
      <c r="C162" s="838"/>
      <c r="D162" s="138"/>
      <c r="E162" s="892" t="str">
        <f>Sprachen!L210</f>
        <v>Mechanische Kennwerte</v>
      </c>
      <c r="F162" s="892"/>
      <c r="G162" s="892"/>
      <c r="H162" s="892"/>
      <c r="I162" s="892"/>
      <c r="J162" s="892"/>
      <c r="K162" s="892"/>
      <c r="L162" s="893"/>
      <c r="M162" s="859"/>
      <c r="N162" s="860"/>
      <c r="O162" s="859"/>
      <c r="P162" s="860"/>
      <c r="Q162" s="823"/>
      <c r="R162" s="824"/>
      <c r="S162" s="823"/>
      <c r="T162" s="824"/>
      <c r="U162" s="823"/>
      <c r="V162" s="880"/>
      <c r="W162" s="880"/>
      <c r="X162" s="880"/>
      <c r="Y162" s="880"/>
      <c r="Z162" s="880"/>
      <c r="AA162" s="880"/>
      <c r="AB162" s="824"/>
      <c r="AC162" s="823"/>
      <c r="AD162" s="824"/>
      <c r="AE162" s="825"/>
      <c r="AF162" s="825"/>
      <c r="AG162" s="825"/>
      <c r="AH162" s="825"/>
      <c r="AI162" s="825"/>
      <c r="AJ162" s="825"/>
      <c r="AK162" s="825"/>
      <c r="AL162" s="825"/>
      <c r="AM162" s="825"/>
      <c r="AN162" s="825"/>
      <c r="AO162" s="825"/>
      <c r="AP162" s="826"/>
      <c r="AQ162" s="17" t="b">
        <f>M162=Sprachen!$L$4</f>
        <v>0</v>
      </c>
      <c r="AR162" s="9">
        <f t="shared" si="4"/>
        <v>0</v>
      </c>
      <c r="AS162" s="17" t="b">
        <f>O162=Sprachen!$L$4</f>
        <v>0</v>
      </c>
      <c r="AV162" s="775"/>
      <c r="AW162" s="775"/>
      <c r="AX162" s="775"/>
      <c r="AY162" s="775"/>
      <c r="BA162" s="104"/>
      <c r="BB162" s="104"/>
      <c r="BC162" s="104"/>
      <c r="BD162" s="104"/>
    </row>
    <row r="163" spans="1:67" s="17" customFormat="1" hidden="1" x14ac:dyDescent="0.25">
      <c r="A163" s="899" t="s">
        <v>934</v>
      </c>
      <c r="B163" s="900"/>
      <c r="C163" s="838"/>
      <c r="D163" s="138"/>
      <c r="E163" s="890" t="str">
        <f>Sprachen!L143</f>
        <v>Freigabe Rohteile</v>
      </c>
      <c r="F163" s="890"/>
      <c r="G163" s="890"/>
      <c r="H163" s="890"/>
      <c r="I163" s="890"/>
      <c r="J163" s="890"/>
      <c r="K163" s="890"/>
      <c r="L163" s="891"/>
      <c r="M163" s="859"/>
      <c r="N163" s="860"/>
      <c r="O163" s="859"/>
      <c r="P163" s="860"/>
      <c r="Q163" s="823"/>
      <c r="R163" s="824"/>
      <c r="S163" s="823"/>
      <c r="T163" s="824"/>
      <c r="U163" s="823"/>
      <c r="V163" s="880"/>
      <c r="W163" s="880"/>
      <c r="X163" s="880"/>
      <c r="Y163" s="880"/>
      <c r="Z163" s="880"/>
      <c r="AA163" s="880"/>
      <c r="AB163" s="824"/>
      <c r="AC163" s="823"/>
      <c r="AD163" s="824"/>
      <c r="AE163" s="825"/>
      <c r="AF163" s="825"/>
      <c r="AG163" s="825"/>
      <c r="AH163" s="825"/>
      <c r="AI163" s="825"/>
      <c r="AJ163" s="825"/>
      <c r="AK163" s="825"/>
      <c r="AL163" s="825"/>
      <c r="AM163" s="825"/>
      <c r="AN163" s="825"/>
      <c r="AO163" s="825"/>
      <c r="AP163" s="826"/>
      <c r="AQ163" s="17" t="b">
        <f>M163=Sprachen!$L$4</f>
        <v>0</v>
      </c>
      <c r="AR163" s="9">
        <f t="shared" si="4"/>
        <v>0</v>
      </c>
      <c r="AS163" s="17" t="b">
        <f>O163=Sprachen!$L$4</f>
        <v>0</v>
      </c>
      <c r="AV163" s="775"/>
      <c r="AW163" s="775"/>
      <c r="AX163" s="775"/>
      <c r="AY163" s="775"/>
      <c r="BA163" s="104"/>
      <c r="BB163" s="104"/>
      <c r="BC163" s="104"/>
      <c r="BD163" s="104"/>
    </row>
    <row r="164" spans="1:67" s="17" customFormat="1" hidden="1" x14ac:dyDescent="0.25">
      <c r="A164" s="899" t="s">
        <v>935</v>
      </c>
      <c r="B164" s="900"/>
      <c r="C164" s="838"/>
      <c r="D164" s="138"/>
      <c r="E164" s="890" t="str">
        <f>Sprachen!L186</f>
        <v>Korrosionsprüfung</v>
      </c>
      <c r="F164" s="890"/>
      <c r="G164" s="890"/>
      <c r="H164" s="890"/>
      <c r="I164" s="890"/>
      <c r="J164" s="890"/>
      <c r="K164" s="890"/>
      <c r="L164" s="891"/>
      <c r="M164" s="859"/>
      <c r="N164" s="860"/>
      <c r="O164" s="859"/>
      <c r="P164" s="860"/>
      <c r="Q164" s="823"/>
      <c r="R164" s="824"/>
      <c r="S164" s="823"/>
      <c r="T164" s="824"/>
      <c r="U164" s="823"/>
      <c r="V164" s="880"/>
      <c r="W164" s="880"/>
      <c r="X164" s="880"/>
      <c r="Y164" s="880"/>
      <c r="Z164" s="880"/>
      <c r="AA164" s="880"/>
      <c r="AB164" s="824"/>
      <c r="AC164" s="823"/>
      <c r="AD164" s="824"/>
      <c r="AE164" s="825"/>
      <c r="AF164" s="825"/>
      <c r="AG164" s="825"/>
      <c r="AH164" s="825"/>
      <c r="AI164" s="825"/>
      <c r="AJ164" s="825"/>
      <c r="AK164" s="825"/>
      <c r="AL164" s="825"/>
      <c r="AM164" s="825"/>
      <c r="AN164" s="825"/>
      <c r="AO164" s="825"/>
      <c r="AP164" s="826"/>
      <c r="AQ164" s="17" t="b">
        <f>M164=Sprachen!$L$4</f>
        <v>0</v>
      </c>
      <c r="AR164" s="9">
        <f t="shared" si="4"/>
        <v>0</v>
      </c>
      <c r="AS164" s="17" t="b">
        <f>O164=Sprachen!$L$4</f>
        <v>0</v>
      </c>
      <c r="AV164" s="775"/>
      <c r="AW164" s="775"/>
      <c r="AX164" s="775"/>
      <c r="AY164" s="775"/>
      <c r="BA164" s="104"/>
      <c r="BB164" s="104"/>
      <c r="BC164" s="104"/>
      <c r="BD164" s="104"/>
    </row>
    <row r="165" spans="1:67" s="17" customFormat="1" hidden="1" x14ac:dyDescent="0.25">
      <c r="A165" s="899" t="s">
        <v>936</v>
      </c>
      <c r="B165" s="900"/>
      <c r="C165" s="838"/>
      <c r="D165" s="139"/>
      <c r="E165" s="902" t="str">
        <f>Sprachen!L327</f>
        <v>Sonstiges</v>
      </c>
      <c r="F165" s="902"/>
      <c r="G165" s="902"/>
      <c r="H165" s="902"/>
      <c r="I165" s="902"/>
      <c r="J165" s="902"/>
      <c r="K165" s="902"/>
      <c r="L165" s="903"/>
      <c r="M165" s="861"/>
      <c r="N165" s="696"/>
      <c r="O165" s="861"/>
      <c r="P165" s="696"/>
      <c r="Q165" s="823"/>
      <c r="R165" s="824"/>
      <c r="S165" s="823"/>
      <c r="T165" s="824"/>
      <c r="U165" s="823"/>
      <c r="V165" s="880"/>
      <c r="W165" s="880"/>
      <c r="X165" s="880"/>
      <c r="Y165" s="880"/>
      <c r="Z165" s="880"/>
      <c r="AA165" s="880"/>
      <c r="AB165" s="824"/>
      <c r="AC165" s="823"/>
      <c r="AD165" s="824"/>
      <c r="AE165" s="825"/>
      <c r="AF165" s="825"/>
      <c r="AG165" s="825"/>
      <c r="AH165" s="825"/>
      <c r="AI165" s="825"/>
      <c r="AJ165" s="825"/>
      <c r="AK165" s="825"/>
      <c r="AL165" s="825"/>
      <c r="AM165" s="825"/>
      <c r="AN165" s="825"/>
      <c r="AO165" s="825"/>
      <c r="AP165" s="826"/>
      <c r="AQ165" s="17" t="b">
        <f>M165=Sprachen!$L$4</f>
        <v>0</v>
      </c>
      <c r="AR165" s="9">
        <f t="shared" si="4"/>
        <v>0</v>
      </c>
      <c r="AS165" s="17" t="b">
        <f>O165=Sprachen!$L$4</f>
        <v>0</v>
      </c>
      <c r="AV165" s="775"/>
      <c r="AW165" s="775"/>
      <c r="AX165" s="775"/>
      <c r="AY165" s="775"/>
      <c r="BA165" s="104"/>
      <c r="BB165" s="104"/>
      <c r="BC165" s="104"/>
      <c r="BD165" s="104"/>
    </row>
    <row r="166" spans="1:67" ht="33" hidden="1" customHeight="1" x14ac:dyDescent="0.25">
      <c r="A166" s="899" t="s">
        <v>937</v>
      </c>
      <c r="B166" s="900"/>
      <c r="C166" s="838"/>
      <c r="D166" s="830" t="str">
        <f>Sprachen!L148</f>
        <v>Funktionsprüfung gemäß KLH/Spezifikation/Funktions-vorschriften</v>
      </c>
      <c r="E166" s="830"/>
      <c r="F166" s="830"/>
      <c r="G166" s="830"/>
      <c r="H166" s="830"/>
      <c r="I166" s="830"/>
      <c r="J166" s="830"/>
      <c r="K166" s="830"/>
      <c r="L166" s="830"/>
      <c r="M166" s="901"/>
      <c r="N166" s="901"/>
      <c r="O166" s="901"/>
      <c r="P166" s="901"/>
      <c r="Q166" s="823"/>
      <c r="R166" s="824"/>
      <c r="S166" s="823"/>
      <c r="T166" s="824"/>
      <c r="U166" s="823"/>
      <c r="V166" s="880"/>
      <c r="W166" s="880"/>
      <c r="X166" s="880"/>
      <c r="Y166" s="880"/>
      <c r="Z166" s="880"/>
      <c r="AA166" s="880"/>
      <c r="AB166" s="824"/>
      <c r="AC166" s="823"/>
      <c r="AD166" s="824"/>
      <c r="AE166" s="825"/>
      <c r="AF166" s="825"/>
      <c r="AG166" s="825"/>
      <c r="AH166" s="825"/>
      <c r="AI166" s="825"/>
      <c r="AJ166" s="825"/>
      <c r="AK166" s="825"/>
      <c r="AL166" s="825"/>
      <c r="AM166" s="825"/>
      <c r="AN166" s="825"/>
      <c r="AO166" s="825"/>
      <c r="AP166" s="826"/>
      <c r="AQ166" t="b">
        <f>M166=Sprachen!$L$4</f>
        <v>0</v>
      </c>
      <c r="AR166" s="9">
        <f t="shared" si="4"/>
        <v>0</v>
      </c>
      <c r="AS166" t="b">
        <f>O166=Sprachen!$L$4</f>
        <v>0</v>
      </c>
      <c r="AV166" s="775"/>
      <c r="AW166" s="775"/>
      <c r="AX166" s="775"/>
      <c r="AY166" s="775"/>
      <c r="BA166" s="87"/>
      <c r="BB166" s="87"/>
      <c r="BC166" s="87"/>
      <c r="BD166" s="87"/>
    </row>
    <row r="167" spans="1:67" hidden="1" x14ac:dyDescent="0.25">
      <c r="A167" s="899" t="s">
        <v>938</v>
      </c>
      <c r="B167" s="900"/>
      <c r="C167" s="838"/>
      <c r="D167" s="830" t="str">
        <f>Sprachen!L162</f>
        <v>Haptikprüfung</v>
      </c>
      <c r="E167" s="830"/>
      <c r="F167" s="830"/>
      <c r="G167" s="830"/>
      <c r="H167" s="830"/>
      <c r="I167" s="830"/>
      <c r="J167" s="830"/>
      <c r="K167" s="830"/>
      <c r="L167" s="830"/>
      <c r="M167" s="901"/>
      <c r="N167" s="901"/>
      <c r="O167" s="901"/>
      <c r="P167" s="901"/>
      <c r="Q167" s="823"/>
      <c r="R167" s="824"/>
      <c r="S167" s="823"/>
      <c r="T167" s="824"/>
      <c r="U167" s="823"/>
      <c r="V167" s="880"/>
      <c r="W167" s="880"/>
      <c r="X167" s="880"/>
      <c r="Y167" s="880"/>
      <c r="Z167" s="880"/>
      <c r="AA167" s="880"/>
      <c r="AB167" s="824"/>
      <c r="AC167" s="823"/>
      <c r="AD167" s="824"/>
      <c r="AE167" s="825"/>
      <c r="AF167" s="825"/>
      <c r="AG167" s="825"/>
      <c r="AH167" s="825"/>
      <c r="AI167" s="825"/>
      <c r="AJ167" s="825"/>
      <c r="AK167" s="825"/>
      <c r="AL167" s="825"/>
      <c r="AM167" s="825"/>
      <c r="AN167" s="825"/>
      <c r="AO167" s="825"/>
      <c r="AP167" s="826"/>
      <c r="AQ167" t="b">
        <f>M167=Sprachen!$L$4</f>
        <v>0</v>
      </c>
      <c r="AR167" s="9">
        <f t="shared" si="4"/>
        <v>0</v>
      </c>
      <c r="AS167" t="b">
        <f>O167=Sprachen!$L$4</f>
        <v>0</v>
      </c>
      <c r="AV167" s="775"/>
      <c r="AW167" s="775"/>
      <c r="AX167" s="775"/>
      <c r="AY167" s="775"/>
      <c r="BA167" s="87"/>
      <c r="BB167" s="87"/>
      <c r="BC167" s="87"/>
      <c r="BD167" s="87"/>
    </row>
    <row r="168" spans="1:67" hidden="1" x14ac:dyDescent="0.25">
      <c r="A168" s="899" t="s">
        <v>939</v>
      </c>
      <c r="B168" s="900"/>
      <c r="C168" s="838"/>
      <c r="D168" s="830" t="str">
        <f>Sprachen!L28</f>
        <v>Akustikprüfung</v>
      </c>
      <c r="E168" s="830"/>
      <c r="F168" s="830"/>
      <c r="G168" s="830"/>
      <c r="H168" s="830"/>
      <c r="I168" s="830"/>
      <c r="J168" s="830"/>
      <c r="K168" s="830"/>
      <c r="L168" s="830"/>
      <c r="M168" s="901"/>
      <c r="N168" s="901"/>
      <c r="O168" s="901"/>
      <c r="P168" s="901"/>
      <c r="Q168" s="823"/>
      <c r="R168" s="824"/>
      <c r="S168" s="823"/>
      <c r="T168" s="824"/>
      <c r="U168" s="823"/>
      <c r="V168" s="880"/>
      <c r="W168" s="880"/>
      <c r="X168" s="880"/>
      <c r="Y168" s="880"/>
      <c r="Z168" s="880"/>
      <c r="AA168" s="880"/>
      <c r="AB168" s="824"/>
      <c r="AC168" s="823"/>
      <c r="AD168" s="824"/>
      <c r="AE168" s="825"/>
      <c r="AF168" s="825"/>
      <c r="AG168" s="825"/>
      <c r="AH168" s="825"/>
      <c r="AI168" s="825"/>
      <c r="AJ168" s="825"/>
      <c r="AK168" s="825"/>
      <c r="AL168" s="825"/>
      <c r="AM168" s="825"/>
      <c r="AN168" s="825"/>
      <c r="AO168" s="825"/>
      <c r="AP168" s="826"/>
      <c r="AQ168" t="b">
        <f>M168=Sprachen!$L$4</f>
        <v>0</v>
      </c>
      <c r="AR168" s="9">
        <f t="shared" si="4"/>
        <v>0</v>
      </c>
      <c r="AS168" t="b">
        <f>O168=Sprachen!$L$4</f>
        <v>0</v>
      </c>
      <c r="AV168" s="775"/>
      <c r="AW168" s="775"/>
      <c r="AX168" s="775"/>
      <c r="AY168" s="775"/>
      <c r="BA168" s="87"/>
      <c r="BB168" s="87"/>
      <c r="BC168" s="87"/>
      <c r="BD168" s="87"/>
    </row>
    <row r="169" spans="1:67" hidden="1" x14ac:dyDescent="0.25">
      <c r="A169" s="899" t="s">
        <v>940</v>
      </c>
      <c r="B169" s="900"/>
      <c r="C169" s="838"/>
      <c r="D169" s="830" t="str">
        <f>Sprachen!L155</f>
        <v>Geruchsprüfung</v>
      </c>
      <c r="E169" s="830"/>
      <c r="F169" s="830"/>
      <c r="G169" s="830"/>
      <c r="H169" s="830"/>
      <c r="I169" s="830"/>
      <c r="J169" s="830"/>
      <c r="K169" s="830"/>
      <c r="L169" s="830"/>
      <c r="M169" s="901"/>
      <c r="N169" s="901"/>
      <c r="O169" s="901"/>
      <c r="P169" s="901"/>
      <c r="Q169" s="823"/>
      <c r="R169" s="824"/>
      <c r="S169" s="823"/>
      <c r="T169" s="824"/>
      <c r="U169" s="823"/>
      <c r="V169" s="880"/>
      <c r="W169" s="880"/>
      <c r="X169" s="880"/>
      <c r="Y169" s="880"/>
      <c r="Z169" s="880"/>
      <c r="AA169" s="880"/>
      <c r="AB169" s="824"/>
      <c r="AC169" s="823"/>
      <c r="AD169" s="824"/>
      <c r="AE169" s="825"/>
      <c r="AF169" s="825"/>
      <c r="AG169" s="825"/>
      <c r="AH169" s="825"/>
      <c r="AI169" s="825"/>
      <c r="AJ169" s="825"/>
      <c r="AK169" s="825"/>
      <c r="AL169" s="825"/>
      <c r="AM169" s="825"/>
      <c r="AN169" s="825"/>
      <c r="AO169" s="825"/>
      <c r="AP169" s="826"/>
      <c r="AQ169" t="b">
        <f>M169=Sprachen!$L$4</f>
        <v>0</v>
      </c>
      <c r="AR169" s="9">
        <f t="shared" si="4"/>
        <v>0</v>
      </c>
      <c r="AS169" t="b">
        <f>O169=Sprachen!$L$4</f>
        <v>0</v>
      </c>
      <c r="AV169" s="775"/>
      <c r="AW169" s="775"/>
      <c r="AX169" s="775"/>
      <c r="AY169" s="775"/>
      <c r="BA169" s="87"/>
      <c r="BB169" s="87"/>
      <c r="BC169" s="87"/>
      <c r="BD169" s="87"/>
      <c r="BO169" s="7"/>
    </row>
    <row r="170" spans="1:67" hidden="1" x14ac:dyDescent="0.25">
      <c r="A170" s="899" t="s">
        <v>941</v>
      </c>
      <c r="B170" s="900"/>
      <c r="C170" s="838"/>
      <c r="D170" s="830" t="str">
        <f>Sprachen!L56</f>
        <v>Aussehen</v>
      </c>
      <c r="E170" s="830"/>
      <c r="F170" s="830"/>
      <c r="G170" s="830"/>
      <c r="H170" s="830"/>
      <c r="I170" s="830"/>
      <c r="J170" s="830"/>
      <c r="K170" s="830"/>
      <c r="L170" s="830"/>
      <c r="M170" s="901"/>
      <c r="N170" s="901"/>
      <c r="O170" s="901"/>
      <c r="P170" s="901"/>
      <c r="Q170" s="823"/>
      <c r="R170" s="824"/>
      <c r="S170" s="823"/>
      <c r="T170" s="824"/>
      <c r="U170" s="823"/>
      <c r="V170" s="880"/>
      <c r="W170" s="880"/>
      <c r="X170" s="880"/>
      <c r="Y170" s="880"/>
      <c r="Z170" s="880"/>
      <c r="AA170" s="880"/>
      <c r="AB170" s="824"/>
      <c r="AC170" s="823"/>
      <c r="AD170" s="824"/>
      <c r="AE170" s="825"/>
      <c r="AF170" s="825"/>
      <c r="AG170" s="825"/>
      <c r="AH170" s="825"/>
      <c r="AI170" s="825"/>
      <c r="AJ170" s="825"/>
      <c r="AK170" s="825"/>
      <c r="AL170" s="825"/>
      <c r="AM170" s="825"/>
      <c r="AN170" s="825"/>
      <c r="AO170" s="825"/>
      <c r="AP170" s="826"/>
      <c r="AQ170" t="b">
        <f>M170=Sprachen!$L$4</f>
        <v>0</v>
      </c>
      <c r="AR170" s="9">
        <f t="shared" si="4"/>
        <v>0</v>
      </c>
      <c r="AS170" t="b">
        <f>O170=Sprachen!$L$4</f>
        <v>0</v>
      </c>
      <c r="AV170" s="775"/>
      <c r="AW170" s="775"/>
      <c r="AX170" s="775"/>
      <c r="AY170" s="775"/>
      <c r="BA170" s="87"/>
      <c r="BB170" s="87"/>
      <c r="BC170" s="87"/>
      <c r="BD170" s="87"/>
    </row>
    <row r="171" spans="1:67" hidden="1" x14ac:dyDescent="0.25">
      <c r="A171" s="899" t="s">
        <v>942</v>
      </c>
      <c r="B171" s="900"/>
      <c r="C171" s="838"/>
      <c r="D171" s="907" t="str">
        <f>Sprachen!L252</f>
        <v>Oberflächenanforderung</v>
      </c>
      <c r="E171" s="907"/>
      <c r="F171" s="907"/>
      <c r="G171" s="907"/>
      <c r="H171" s="907"/>
      <c r="I171" s="907"/>
      <c r="J171" s="907"/>
      <c r="K171" s="907"/>
      <c r="L171" s="907"/>
      <c r="M171" s="897"/>
      <c r="N171" s="898"/>
      <c r="O171" s="897"/>
      <c r="P171" s="898"/>
      <c r="Q171" s="906"/>
      <c r="R171" s="905"/>
      <c r="S171" s="906"/>
      <c r="T171" s="905"/>
      <c r="U171" s="906"/>
      <c r="V171" s="904"/>
      <c r="W171" s="904"/>
      <c r="X171" s="904"/>
      <c r="Y171" s="904"/>
      <c r="Z171" s="904"/>
      <c r="AA171" s="904"/>
      <c r="AB171" s="905"/>
      <c r="AC171" s="823"/>
      <c r="AD171" s="824"/>
      <c r="AE171" s="825"/>
      <c r="AF171" s="825"/>
      <c r="AG171" s="825"/>
      <c r="AH171" s="825"/>
      <c r="AI171" s="825"/>
      <c r="AJ171" s="825"/>
      <c r="AK171" s="825"/>
      <c r="AL171" s="825"/>
      <c r="AM171" s="825"/>
      <c r="AN171" s="825"/>
      <c r="AO171" s="825"/>
      <c r="AP171" s="826"/>
      <c r="AQ171" t="b">
        <f>M171=Sprachen!$L$4</f>
        <v>0</v>
      </c>
      <c r="AR171" s="9">
        <f t="shared" si="4"/>
        <v>0</v>
      </c>
      <c r="AS171" t="b">
        <f>O171=Sprachen!$L$4</f>
        <v>0</v>
      </c>
      <c r="AV171" s="775"/>
      <c r="AW171" s="775"/>
      <c r="AX171" s="775"/>
      <c r="AY171" s="775"/>
      <c r="BA171" s="87"/>
      <c r="BB171" s="87"/>
      <c r="BC171" s="87"/>
      <c r="BD171" s="87"/>
    </row>
    <row r="172" spans="1:67" ht="22.5" hidden="1" customHeight="1" x14ac:dyDescent="0.25">
      <c r="A172" s="899" t="s">
        <v>943</v>
      </c>
      <c r="B172" s="900"/>
      <c r="C172" s="838"/>
      <c r="D172" s="136"/>
      <c r="E172" s="878" t="str">
        <f>Sprachen!L132</f>
        <v>Farbmessung und visuelle Eigenbeurteilung</v>
      </c>
      <c r="F172" s="878"/>
      <c r="G172" s="878"/>
      <c r="H172" s="878"/>
      <c r="I172" s="878"/>
      <c r="J172" s="878"/>
      <c r="K172" s="878"/>
      <c r="L172" s="879"/>
      <c r="M172" s="859"/>
      <c r="N172" s="860"/>
      <c r="O172" s="859"/>
      <c r="P172" s="860"/>
      <c r="Q172" s="906"/>
      <c r="R172" s="905"/>
      <c r="S172" s="906"/>
      <c r="T172" s="905"/>
      <c r="U172" s="906"/>
      <c r="V172" s="904"/>
      <c r="W172" s="904"/>
      <c r="X172" s="904"/>
      <c r="Y172" s="904"/>
      <c r="Z172" s="904"/>
      <c r="AA172" s="904"/>
      <c r="AB172" s="905"/>
      <c r="AC172" s="823"/>
      <c r="AD172" s="824"/>
      <c r="AE172" s="825"/>
      <c r="AF172" s="825"/>
      <c r="AG172" s="825"/>
      <c r="AH172" s="825"/>
      <c r="AI172" s="825"/>
      <c r="AJ172" s="825"/>
      <c r="AK172" s="825"/>
      <c r="AL172" s="825"/>
      <c r="AM172" s="825"/>
      <c r="AN172" s="825"/>
      <c r="AO172" s="825"/>
      <c r="AP172" s="826"/>
      <c r="AQ172" t="b">
        <f>M171=Sprachen!$L$4</f>
        <v>0</v>
      </c>
      <c r="AR172" s="9">
        <f t="shared" si="4"/>
        <v>0</v>
      </c>
      <c r="AS172" t="b">
        <f>O172=Sprachen!$L$4</f>
        <v>0</v>
      </c>
      <c r="AV172" s="775"/>
      <c r="AW172" s="775"/>
      <c r="AX172" s="775"/>
      <c r="AY172" s="775"/>
      <c r="BA172" s="87"/>
      <c r="BB172" s="87"/>
      <c r="BC172" s="87"/>
      <c r="BD172" s="87"/>
    </row>
    <row r="173" spans="1:67" ht="26.25" hidden="1" customHeight="1" x14ac:dyDescent="0.25">
      <c r="A173" s="899" t="s">
        <v>944</v>
      </c>
      <c r="B173" s="900"/>
      <c r="C173" s="838"/>
      <c r="D173" s="140"/>
      <c r="E173" s="908" t="str">
        <f>Sprachen!L131</f>
        <v>Farbabhängige Eigenschaften</v>
      </c>
      <c r="F173" s="908"/>
      <c r="G173" s="908"/>
      <c r="H173" s="908"/>
      <c r="I173" s="908"/>
      <c r="J173" s="908"/>
      <c r="K173" s="908"/>
      <c r="L173" s="909"/>
      <c r="M173" s="861"/>
      <c r="N173" s="696"/>
      <c r="O173" s="861"/>
      <c r="P173" s="696"/>
      <c r="Q173" s="906"/>
      <c r="R173" s="905"/>
      <c r="S173" s="906"/>
      <c r="T173" s="905"/>
      <c r="U173" s="906"/>
      <c r="V173" s="904"/>
      <c r="W173" s="904"/>
      <c r="X173" s="904"/>
      <c r="Y173" s="904"/>
      <c r="Z173" s="904"/>
      <c r="AA173" s="904"/>
      <c r="AB173" s="905"/>
      <c r="AC173" s="823"/>
      <c r="AD173" s="824"/>
      <c r="AE173" s="825"/>
      <c r="AF173" s="825"/>
      <c r="AG173" s="825"/>
      <c r="AH173" s="825"/>
      <c r="AI173" s="825"/>
      <c r="AJ173" s="825"/>
      <c r="AK173" s="825"/>
      <c r="AL173" s="825"/>
      <c r="AM173" s="825"/>
      <c r="AN173" s="825"/>
      <c r="AO173" s="825"/>
      <c r="AP173" s="826"/>
      <c r="AQ173" t="b">
        <f>M171=Sprachen!$L$4</f>
        <v>0</v>
      </c>
      <c r="AR173" s="9">
        <f t="shared" si="4"/>
        <v>0</v>
      </c>
      <c r="AS173" t="b">
        <f>O173=Sprachen!$L$4</f>
        <v>0</v>
      </c>
      <c r="AV173" s="775"/>
      <c r="AW173" s="775"/>
      <c r="AX173" s="775"/>
      <c r="AY173" s="775"/>
      <c r="BA173" s="87"/>
      <c r="BB173" s="87"/>
      <c r="BC173" s="87"/>
      <c r="BD173" s="87"/>
    </row>
    <row r="174" spans="1:67" hidden="1" x14ac:dyDescent="0.25">
      <c r="A174" s="899" t="s">
        <v>945</v>
      </c>
      <c r="B174" s="900"/>
      <c r="C174" s="838"/>
      <c r="D174" s="830" t="str">
        <f>Sprachen!L333</f>
        <v>Technische Sauberkeit</v>
      </c>
      <c r="E174" s="830"/>
      <c r="F174" s="830"/>
      <c r="G174" s="830"/>
      <c r="H174" s="830"/>
      <c r="I174" s="830"/>
      <c r="J174" s="830"/>
      <c r="K174" s="830"/>
      <c r="L174" s="830"/>
      <c r="M174" s="901"/>
      <c r="N174" s="901"/>
      <c r="O174" s="901"/>
      <c r="P174" s="901"/>
      <c r="Q174" s="823"/>
      <c r="R174" s="824"/>
      <c r="S174" s="823"/>
      <c r="T174" s="824"/>
      <c r="U174" s="823"/>
      <c r="V174" s="880"/>
      <c r="W174" s="880"/>
      <c r="X174" s="880"/>
      <c r="Y174" s="880"/>
      <c r="Z174" s="880"/>
      <c r="AA174" s="880"/>
      <c r="AB174" s="824"/>
      <c r="AC174" s="823"/>
      <c r="AD174" s="824"/>
      <c r="AE174" s="825"/>
      <c r="AF174" s="825"/>
      <c r="AG174" s="825"/>
      <c r="AH174" s="825"/>
      <c r="AI174" s="825"/>
      <c r="AJ174" s="825"/>
      <c r="AK174" s="825"/>
      <c r="AL174" s="825"/>
      <c r="AM174" s="825"/>
      <c r="AN174" s="825"/>
      <c r="AO174" s="825"/>
      <c r="AP174" s="826"/>
      <c r="AQ174" t="b">
        <f>M174=Sprachen!$L$4</f>
        <v>0</v>
      </c>
      <c r="AR174" s="9">
        <f t="shared" si="4"/>
        <v>0</v>
      </c>
      <c r="AS174" t="b">
        <f>O174=Sprachen!$L$4</f>
        <v>0</v>
      </c>
      <c r="AV174" s="775"/>
      <c r="AW174" s="775"/>
      <c r="AX174" s="775"/>
      <c r="AY174" s="775"/>
      <c r="BA174" s="87"/>
      <c r="BB174" s="87"/>
      <c r="BC174" s="87"/>
      <c r="BD174" s="87"/>
    </row>
    <row r="175" spans="1:67" hidden="1" x14ac:dyDescent="0.25">
      <c r="A175" s="899" t="s">
        <v>946</v>
      </c>
      <c r="B175" s="900"/>
      <c r="C175" s="838"/>
      <c r="D175" s="830" t="str">
        <f>Sprachen!L377</f>
        <v>Zuverlässigkeit</v>
      </c>
      <c r="E175" s="830"/>
      <c r="F175" s="830"/>
      <c r="G175" s="830"/>
      <c r="H175" s="830"/>
      <c r="I175" s="830"/>
      <c r="J175" s="830"/>
      <c r="K175" s="830"/>
      <c r="L175" s="830"/>
      <c r="M175" s="901"/>
      <c r="N175" s="901"/>
      <c r="O175" s="901"/>
      <c r="P175" s="901"/>
      <c r="Q175" s="823"/>
      <c r="R175" s="824"/>
      <c r="S175" s="823"/>
      <c r="T175" s="824"/>
      <c r="U175" s="823"/>
      <c r="V175" s="880"/>
      <c r="W175" s="880"/>
      <c r="X175" s="880"/>
      <c r="Y175" s="880"/>
      <c r="Z175" s="880"/>
      <c r="AA175" s="880"/>
      <c r="AB175" s="824"/>
      <c r="AC175" s="823"/>
      <c r="AD175" s="824"/>
      <c r="AE175" s="825"/>
      <c r="AF175" s="825"/>
      <c r="AG175" s="825"/>
      <c r="AH175" s="825"/>
      <c r="AI175" s="825"/>
      <c r="AJ175" s="825"/>
      <c r="AK175" s="825"/>
      <c r="AL175" s="825"/>
      <c r="AM175" s="825"/>
      <c r="AN175" s="825"/>
      <c r="AO175" s="825"/>
      <c r="AP175" s="826"/>
      <c r="AQ175" t="b">
        <f>M175=Sprachen!$L$4</f>
        <v>0</v>
      </c>
      <c r="AR175" s="9">
        <f t="shared" si="4"/>
        <v>0</v>
      </c>
      <c r="AS175" t="b">
        <f>O175=Sprachen!$L$4</f>
        <v>0</v>
      </c>
      <c r="AV175" s="775"/>
      <c r="AW175" s="775"/>
      <c r="AX175" s="775"/>
      <c r="AY175" s="775"/>
      <c r="BA175" s="87"/>
      <c r="BB175" s="87"/>
      <c r="BC175" s="87"/>
      <c r="BD175" s="87"/>
    </row>
    <row r="176" spans="1:67" ht="26.25" hidden="1" customHeight="1" x14ac:dyDescent="0.25">
      <c r="A176" s="899" t="s">
        <v>947</v>
      </c>
      <c r="B176" s="900"/>
      <c r="C176" s="838"/>
      <c r="D176" s="830" t="str">
        <f>Sprachen!L82</f>
        <v xml:space="preserve">Beständigkeit gegenüber Electrostatic Discharge (ESD) </v>
      </c>
      <c r="E176" s="830"/>
      <c r="F176" s="830"/>
      <c r="G176" s="830"/>
      <c r="H176" s="830"/>
      <c r="I176" s="830"/>
      <c r="J176" s="830"/>
      <c r="K176" s="830"/>
      <c r="L176" s="830"/>
      <c r="M176" s="901"/>
      <c r="N176" s="901"/>
      <c r="O176" s="901"/>
      <c r="P176" s="901"/>
      <c r="Q176" s="823"/>
      <c r="R176" s="824"/>
      <c r="S176" s="823"/>
      <c r="T176" s="824"/>
      <c r="U176" s="823"/>
      <c r="V176" s="880"/>
      <c r="W176" s="880"/>
      <c r="X176" s="880"/>
      <c r="Y176" s="880"/>
      <c r="Z176" s="880"/>
      <c r="AA176" s="880"/>
      <c r="AB176" s="824"/>
      <c r="AC176" s="823"/>
      <c r="AD176" s="824"/>
      <c r="AE176" s="825"/>
      <c r="AF176" s="825"/>
      <c r="AG176" s="825"/>
      <c r="AH176" s="825"/>
      <c r="AI176" s="825"/>
      <c r="AJ176" s="825"/>
      <c r="AK176" s="825"/>
      <c r="AL176" s="825"/>
      <c r="AM176" s="825"/>
      <c r="AN176" s="825"/>
      <c r="AO176" s="825"/>
      <c r="AP176" s="826"/>
      <c r="AQ176" t="b">
        <f>M176=Sprachen!$L$4</f>
        <v>0</v>
      </c>
      <c r="AR176" s="9">
        <f t="shared" si="4"/>
        <v>0</v>
      </c>
      <c r="AS176" t="b">
        <f>O176=Sprachen!$L$4</f>
        <v>0</v>
      </c>
      <c r="AV176" s="775"/>
      <c r="AW176" s="775"/>
      <c r="AX176" s="775"/>
      <c r="AY176" s="775"/>
      <c r="BA176" s="87"/>
      <c r="BB176" s="87"/>
      <c r="BC176" s="87"/>
      <c r="BD176" s="87"/>
    </row>
    <row r="177" spans="1:56" ht="26.25" hidden="1" customHeight="1" x14ac:dyDescent="0.25">
      <c r="A177" s="899" t="s">
        <v>948</v>
      </c>
      <c r="B177" s="900"/>
      <c r="C177" s="838"/>
      <c r="D177" s="830" t="str">
        <f>Sprachen!L117</f>
        <v>Elektrische Sicherheit / Hochvolt-Sicherheit</v>
      </c>
      <c r="E177" s="830"/>
      <c r="F177" s="830"/>
      <c r="G177" s="830"/>
      <c r="H177" s="830"/>
      <c r="I177" s="830"/>
      <c r="J177" s="830"/>
      <c r="K177" s="830"/>
      <c r="L177" s="830"/>
      <c r="M177" s="901"/>
      <c r="N177" s="901"/>
      <c r="O177" s="901"/>
      <c r="P177" s="901"/>
      <c r="Q177" s="823"/>
      <c r="R177" s="824"/>
      <c r="S177" s="823"/>
      <c r="T177" s="824"/>
      <c r="U177" s="823"/>
      <c r="V177" s="880"/>
      <c r="W177" s="880"/>
      <c r="X177" s="880"/>
      <c r="Y177" s="880"/>
      <c r="Z177" s="880"/>
      <c r="AA177" s="880"/>
      <c r="AB177" s="824"/>
      <c r="AC177" s="823"/>
      <c r="AD177" s="824"/>
      <c r="AE177" s="825"/>
      <c r="AF177" s="825"/>
      <c r="AG177" s="825"/>
      <c r="AH177" s="825"/>
      <c r="AI177" s="825"/>
      <c r="AJ177" s="825"/>
      <c r="AK177" s="825"/>
      <c r="AL177" s="825"/>
      <c r="AM177" s="825"/>
      <c r="AN177" s="825"/>
      <c r="AO177" s="825"/>
      <c r="AP177" s="826"/>
      <c r="AQ177" t="b">
        <f>M177=Sprachen!$L$4</f>
        <v>0</v>
      </c>
      <c r="AR177" s="9">
        <f t="shared" si="4"/>
        <v>0</v>
      </c>
      <c r="AS177" t="b">
        <f>O177=Sprachen!$L$4</f>
        <v>0</v>
      </c>
      <c r="AV177" s="775"/>
      <c r="AW177" s="775"/>
      <c r="AX177" s="775"/>
      <c r="AY177" s="775"/>
      <c r="BA177" s="87"/>
      <c r="BB177" s="87"/>
      <c r="BC177" s="87"/>
      <c r="BD177" s="87"/>
    </row>
    <row r="178" spans="1:56" ht="26.25" hidden="1" customHeight="1" thickBot="1" x14ac:dyDescent="0.3">
      <c r="A178" s="911" t="s">
        <v>949</v>
      </c>
      <c r="B178" s="912"/>
      <c r="C178" s="913"/>
      <c r="D178" s="846" t="str">
        <f>Sprachen!L118</f>
        <v>Elektromagnetische Verträglichkeit (EMV)</v>
      </c>
      <c r="E178" s="846"/>
      <c r="F178" s="846"/>
      <c r="G178" s="846"/>
      <c r="H178" s="846"/>
      <c r="I178" s="846"/>
      <c r="J178" s="846"/>
      <c r="K178" s="846"/>
      <c r="L178" s="846"/>
      <c r="M178" s="901"/>
      <c r="N178" s="901"/>
      <c r="O178" s="901"/>
      <c r="P178" s="901"/>
      <c r="Q178" s="784"/>
      <c r="R178" s="785"/>
      <c r="S178" s="784"/>
      <c r="T178" s="785"/>
      <c r="U178" s="784"/>
      <c r="V178" s="817"/>
      <c r="W178" s="817"/>
      <c r="X178" s="817"/>
      <c r="Y178" s="817"/>
      <c r="Z178" s="817"/>
      <c r="AA178" s="817"/>
      <c r="AB178" s="785"/>
      <c r="AC178" s="784"/>
      <c r="AD178" s="785"/>
      <c r="AE178" s="818"/>
      <c r="AF178" s="818"/>
      <c r="AG178" s="818"/>
      <c r="AH178" s="818"/>
      <c r="AI178" s="818"/>
      <c r="AJ178" s="818"/>
      <c r="AK178" s="818"/>
      <c r="AL178" s="818"/>
      <c r="AM178" s="818"/>
      <c r="AN178" s="818"/>
      <c r="AO178" s="818"/>
      <c r="AP178" s="819"/>
      <c r="AQ178" t="b">
        <f>M178=Sprachen!$L$4</f>
        <v>0</v>
      </c>
      <c r="AR178" s="9">
        <f t="shared" si="4"/>
        <v>0</v>
      </c>
      <c r="AS178" t="b">
        <f>O178=Sprachen!$L$4</f>
        <v>0</v>
      </c>
      <c r="AV178" s="775"/>
      <c r="AW178" s="775"/>
      <c r="AX178" s="775"/>
      <c r="AY178" s="775"/>
      <c r="BA178" s="87"/>
      <c r="BB178" s="87"/>
      <c r="BC178" s="87"/>
      <c r="BD178" s="87"/>
    </row>
    <row r="179" spans="1:56" s="16" customFormat="1" ht="15" hidden="1" thickTop="1" thickBot="1" x14ac:dyDescent="0.3">
      <c r="A179" s="458" t="s">
        <v>950</v>
      </c>
      <c r="B179" s="459"/>
      <c r="C179" s="803"/>
      <c r="D179" s="804" t="str">
        <f>Sprachen!L232</f>
        <v>Nachweise zur Validierung des Produktionsprozesses</v>
      </c>
      <c r="E179" s="805"/>
      <c r="F179" s="805"/>
      <c r="G179" s="805"/>
      <c r="H179" s="805"/>
      <c r="I179" s="805"/>
      <c r="J179" s="805"/>
      <c r="K179" s="805"/>
      <c r="L179" s="805"/>
      <c r="M179" s="805"/>
      <c r="N179" s="805"/>
      <c r="O179" s="805"/>
      <c r="P179" s="805"/>
      <c r="Q179" s="805"/>
      <c r="R179" s="805"/>
      <c r="S179" s="805"/>
      <c r="T179" s="805"/>
      <c r="U179" s="805"/>
      <c r="V179" s="805"/>
      <c r="W179" s="805"/>
      <c r="X179" s="805"/>
      <c r="Y179" s="805"/>
      <c r="Z179" s="805"/>
      <c r="AA179" s="805"/>
      <c r="AB179" s="805"/>
      <c r="AC179" s="805"/>
      <c r="AD179" s="805"/>
      <c r="AE179" s="805"/>
      <c r="AF179" s="805"/>
      <c r="AG179" s="805"/>
      <c r="AH179" s="805"/>
      <c r="AI179" s="805"/>
      <c r="AJ179" s="805"/>
      <c r="AK179" s="805"/>
      <c r="AL179" s="805"/>
      <c r="AM179" s="805"/>
      <c r="AN179" s="805"/>
      <c r="AO179" s="805"/>
      <c r="AP179" s="807"/>
      <c r="AQ179"/>
      <c r="AR179" s="9"/>
      <c r="AS179"/>
      <c r="AT179"/>
      <c r="AU179"/>
      <c r="BA179" s="93"/>
      <c r="BB179" s="93"/>
      <c r="BC179" s="93"/>
      <c r="BD179" s="93"/>
    </row>
    <row r="180" spans="1:56" ht="72" hidden="1" customHeight="1" thickTop="1" x14ac:dyDescent="0.25">
      <c r="A180" s="808" t="s">
        <v>951</v>
      </c>
      <c r="B180" s="809"/>
      <c r="C180" s="810"/>
      <c r="D180" s="811" t="str">
        <f>Sprachen!L16</f>
        <v>Absicherung Besonderer Merkmale gemäß technischen Spezifikationen und vereinbarten Merkmalen (z. B. Poka Yoke, 100%-Prüfung, Prozessfähigkeiten, …)</v>
      </c>
      <c r="E180" s="811"/>
      <c r="F180" s="811"/>
      <c r="G180" s="811"/>
      <c r="H180" s="811"/>
      <c r="I180" s="811"/>
      <c r="J180" s="811"/>
      <c r="K180" s="811"/>
      <c r="L180" s="811"/>
      <c r="M180" s="901"/>
      <c r="N180" s="901"/>
      <c r="O180" s="901"/>
      <c r="P180" s="901"/>
      <c r="Q180" s="815"/>
      <c r="R180" s="816"/>
      <c r="S180" s="815"/>
      <c r="T180" s="816"/>
      <c r="U180" s="815"/>
      <c r="V180" s="910"/>
      <c r="W180" s="910"/>
      <c r="X180" s="910"/>
      <c r="Y180" s="910"/>
      <c r="Z180" s="910"/>
      <c r="AA180" s="910"/>
      <c r="AB180" s="816"/>
      <c r="AC180" s="815"/>
      <c r="AD180" s="816"/>
      <c r="AE180" s="789"/>
      <c r="AF180" s="789"/>
      <c r="AG180" s="789"/>
      <c r="AH180" s="789"/>
      <c r="AI180" s="789"/>
      <c r="AJ180" s="789"/>
      <c r="AK180" s="789"/>
      <c r="AL180" s="789"/>
      <c r="AM180" s="789"/>
      <c r="AN180" s="789"/>
      <c r="AO180" s="789"/>
      <c r="AP180" s="790"/>
      <c r="AQ180" t="b">
        <f>M180=Sprachen!$L$4</f>
        <v>0</v>
      </c>
      <c r="AR180" s="9">
        <f t="shared" ref="AR180:AR185" si="5">COUNTIF(Q180:T180,"X")</f>
        <v>0</v>
      </c>
      <c r="AS180" t="b">
        <f>O180=Sprachen!$L$4</f>
        <v>0</v>
      </c>
      <c r="AV180" s="775"/>
      <c r="AW180" s="775"/>
      <c r="AX180" s="775"/>
      <c r="AY180" s="775"/>
      <c r="BA180" s="87"/>
      <c r="BB180" s="87"/>
      <c r="BC180" s="87"/>
      <c r="BD180" s="87"/>
    </row>
    <row r="181" spans="1:56" hidden="1" x14ac:dyDescent="0.25">
      <c r="A181" s="827" t="s">
        <v>952</v>
      </c>
      <c r="B181" s="828"/>
      <c r="C181" s="829"/>
      <c r="D181" s="830" t="str">
        <f>Sprachen!L194</f>
        <v>Laborqualifizierung</v>
      </c>
      <c r="E181" s="830"/>
      <c r="F181" s="830"/>
      <c r="G181" s="830"/>
      <c r="H181" s="830"/>
      <c r="I181" s="830"/>
      <c r="J181" s="830"/>
      <c r="K181" s="830"/>
      <c r="L181" s="830"/>
      <c r="M181" s="901"/>
      <c r="N181" s="901"/>
      <c r="O181" s="901"/>
      <c r="P181" s="901"/>
      <c r="Q181" s="823"/>
      <c r="R181" s="824"/>
      <c r="S181" s="823"/>
      <c r="T181" s="824"/>
      <c r="U181" s="823"/>
      <c r="V181" s="880"/>
      <c r="W181" s="880"/>
      <c r="X181" s="880"/>
      <c r="Y181" s="880"/>
      <c r="Z181" s="880"/>
      <c r="AA181" s="880"/>
      <c r="AB181" s="824"/>
      <c r="AC181" s="823"/>
      <c r="AD181" s="824"/>
      <c r="AE181" s="825"/>
      <c r="AF181" s="825"/>
      <c r="AG181" s="825"/>
      <c r="AH181" s="825"/>
      <c r="AI181" s="825"/>
      <c r="AJ181" s="825"/>
      <c r="AK181" s="825"/>
      <c r="AL181" s="825"/>
      <c r="AM181" s="825"/>
      <c r="AN181" s="825"/>
      <c r="AO181" s="825"/>
      <c r="AP181" s="826"/>
      <c r="AQ181" t="b">
        <f>M181=Sprachen!$L$4</f>
        <v>0</v>
      </c>
      <c r="AR181" s="9">
        <f t="shared" si="5"/>
        <v>0</v>
      </c>
      <c r="AS181" t="b">
        <f>O181=Sprachen!$L$4</f>
        <v>0</v>
      </c>
      <c r="AV181" s="775"/>
      <c r="AW181" s="775"/>
      <c r="AX181" s="775"/>
      <c r="AY181" s="775"/>
      <c r="BA181" s="87"/>
      <c r="BB181" s="87"/>
      <c r="BC181" s="87"/>
      <c r="BD181" s="87"/>
    </row>
    <row r="182" spans="1:56" ht="25.5" hidden="1" customHeight="1" x14ac:dyDescent="0.25">
      <c r="A182" s="914" t="s">
        <v>953</v>
      </c>
      <c r="B182" s="915"/>
      <c r="C182" s="828"/>
      <c r="D182" s="830" t="str">
        <f>Sprachen!L216</f>
        <v>Muster inkl. Fertigungsdokumentation</v>
      </c>
      <c r="E182" s="830"/>
      <c r="F182" s="830"/>
      <c r="G182" s="830"/>
      <c r="H182" s="830"/>
      <c r="I182" s="830"/>
      <c r="J182" s="830"/>
      <c r="K182" s="830"/>
      <c r="L182" s="830"/>
      <c r="M182" s="901"/>
      <c r="N182" s="901"/>
      <c r="O182" s="901"/>
      <c r="P182" s="901"/>
      <c r="Q182" s="823"/>
      <c r="R182" s="824"/>
      <c r="S182" s="823"/>
      <c r="T182" s="824"/>
      <c r="U182" s="823"/>
      <c r="V182" s="880"/>
      <c r="W182" s="880"/>
      <c r="X182" s="880"/>
      <c r="Y182" s="880"/>
      <c r="Z182" s="880"/>
      <c r="AA182" s="880"/>
      <c r="AB182" s="824"/>
      <c r="AC182" s="823"/>
      <c r="AD182" s="824"/>
      <c r="AE182" s="825"/>
      <c r="AF182" s="825"/>
      <c r="AG182" s="825"/>
      <c r="AH182" s="825"/>
      <c r="AI182" s="825"/>
      <c r="AJ182" s="825"/>
      <c r="AK182" s="825"/>
      <c r="AL182" s="825"/>
      <c r="AM182" s="825"/>
      <c r="AN182" s="825"/>
      <c r="AO182" s="825"/>
      <c r="AP182" s="826"/>
      <c r="AQ182" t="b">
        <f>M182=Sprachen!$L$4</f>
        <v>0</v>
      </c>
      <c r="AR182" s="9">
        <f t="shared" si="5"/>
        <v>0</v>
      </c>
      <c r="AS182" t="b">
        <f>O182=Sprachen!$L$4</f>
        <v>0</v>
      </c>
      <c r="AV182" s="775"/>
      <c r="AW182" s="775"/>
      <c r="AX182" s="775"/>
      <c r="AY182" s="775"/>
      <c r="BA182" s="87"/>
      <c r="BB182" s="87"/>
      <c r="BC182" s="87"/>
      <c r="BD182" s="87"/>
    </row>
    <row r="183" spans="1:56" hidden="1" x14ac:dyDescent="0.25">
      <c r="A183" s="914" t="s">
        <v>954</v>
      </c>
      <c r="B183" s="915"/>
      <c r="C183" s="828"/>
      <c r="D183" s="830" t="str">
        <f>Sprachen!L300</f>
        <v>Referenzmuster</v>
      </c>
      <c r="E183" s="830"/>
      <c r="F183" s="830"/>
      <c r="G183" s="830"/>
      <c r="H183" s="830"/>
      <c r="I183" s="830"/>
      <c r="J183" s="830"/>
      <c r="K183" s="830"/>
      <c r="L183" s="830"/>
      <c r="M183" s="901"/>
      <c r="N183" s="901"/>
      <c r="O183" s="901"/>
      <c r="P183" s="901"/>
      <c r="Q183" s="823"/>
      <c r="R183" s="824"/>
      <c r="S183" s="823"/>
      <c r="T183" s="824"/>
      <c r="U183" s="823"/>
      <c r="V183" s="880"/>
      <c r="W183" s="880"/>
      <c r="X183" s="880"/>
      <c r="Y183" s="880"/>
      <c r="Z183" s="880"/>
      <c r="AA183" s="880"/>
      <c r="AB183" s="824"/>
      <c r="AC183" s="823"/>
      <c r="AD183" s="824"/>
      <c r="AE183" s="825"/>
      <c r="AF183" s="825"/>
      <c r="AG183" s="825"/>
      <c r="AH183" s="825"/>
      <c r="AI183" s="825"/>
      <c r="AJ183" s="825"/>
      <c r="AK183" s="825"/>
      <c r="AL183" s="825"/>
      <c r="AM183" s="825"/>
      <c r="AN183" s="825"/>
      <c r="AO183" s="825"/>
      <c r="AP183" s="826"/>
      <c r="AQ183" t="b">
        <f>M183=Sprachen!$L$4</f>
        <v>0</v>
      </c>
      <c r="AR183" s="9">
        <f t="shared" si="5"/>
        <v>0</v>
      </c>
      <c r="AS183" t="b">
        <f>O183=Sprachen!$L$4</f>
        <v>0</v>
      </c>
      <c r="AV183" s="775"/>
      <c r="AW183" s="775"/>
      <c r="AX183" s="775"/>
      <c r="AY183" s="775"/>
      <c r="BA183" s="87"/>
      <c r="BB183" s="87"/>
      <c r="BC183" s="87"/>
      <c r="BD183" s="87"/>
    </row>
    <row r="184" spans="1:56" hidden="1" x14ac:dyDescent="0.25">
      <c r="A184" s="914" t="s">
        <v>955</v>
      </c>
      <c r="B184" s="915"/>
      <c r="C184" s="828"/>
      <c r="D184" s="830" t="str">
        <f>Sprachen!L274</f>
        <v>Produktionskapazität</v>
      </c>
      <c r="E184" s="830"/>
      <c r="F184" s="830"/>
      <c r="G184" s="830"/>
      <c r="H184" s="830"/>
      <c r="I184" s="830"/>
      <c r="J184" s="830"/>
      <c r="K184" s="830"/>
      <c r="L184" s="830"/>
      <c r="M184" s="901"/>
      <c r="N184" s="901"/>
      <c r="O184" s="901"/>
      <c r="P184" s="901"/>
      <c r="Q184" s="823"/>
      <c r="R184" s="824"/>
      <c r="S184" s="823"/>
      <c r="T184" s="824"/>
      <c r="U184" s="823"/>
      <c r="V184" s="880"/>
      <c r="W184" s="880"/>
      <c r="X184" s="880"/>
      <c r="Y184" s="880"/>
      <c r="Z184" s="880"/>
      <c r="AA184" s="880"/>
      <c r="AB184" s="824"/>
      <c r="AC184" s="823"/>
      <c r="AD184" s="824"/>
      <c r="AE184" s="825"/>
      <c r="AF184" s="825"/>
      <c r="AG184" s="825"/>
      <c r="AH184" s="825"/>
      <c r="AI184" s="825"/>
      <c r="AJ184" s="825"/>
      <c r="AK184" s="825"/>
      <c r="AL184" s="825"/>
      <c r="AM184" s="825"/>
      <c r="AN184" s="825"/>
      <c r="AO184" s="825"/>
      <c r="AP184" s="826"/>
      <c r="AQ184" t="b">
        <f>M184=Sprachen!$L$4</f>
        <v>0</v>
      </c>
      <c r="AR184" s="9">
        <f t="shared" si="5"/>
        <v>0</v>
      </c>
      <c r="AS184" t="b">
        <f>O184=Sprachen!$L$4</f>
        <v>0</v>
      </c>
      <c r="AV184" s="775"/>
      <c r="AW184" s="775"/>
      <c r="AX184" s="775"/>
      <c r="AY184" s="775"/>
      <c r="BA184" s="87"/>
      <c r="BB184" s="87"/>
      <c r="BC184" s="87"/>
      <c r="BD184" s="87"/>
    </row>
    <row r="185" spans="1:56" ht="47.25" hidden="1" customHeight="1" thickBot="1" x14ac:dyDescent="0.3">
      <c r="A185" s="866" t="s">
        <v>956</v>
      </c>
      <c r="B185" s="867"/>
      <c r="C185" s="844"/>
      <c r="D185" s="846" t="str">
        <f>Sprachen!L372</f>
        <v>Werkzeuge (mit Stückzahl/Anzahl Nester und Information zum Werkzeugkonzept)</v>
      </c>
      <c r="E185" s="846"/>
      <c r="F185" s="846"/>
      <c r="G185" s="846"/>
      <c r="H185" s="846"/>
      <c r="I185" s="846"/>
      <c r="J185" s="846"/>
      <c r="K185" s="846"/>
      <c r="L185" s="846"/>
      <c r="M185" s="901"/>
      <c r="N185" s="901"/>
      <c r="O185" s="901"/>
      <c r="P185" s="901"/>
      <c r="Q185" s="784"/>
      <c r="R185" s="785"/>
      <c r="S185" s="784"/>
      <c r="T185" s="785"/>
      <c r="U185" s="784"/>
      <c r="V185" s="817"/>
      <c r="W185" s="817"/>
      <c r="X185" s="817"/>
      <c r="Y185" s="817"/>
      <c r="Z185" s="817"/>
      <c r="AA185" s="817"/>
      <c r="AB185" s="785"/>
      <c r="AC185" s="784"/>
      <c r="AD185" s="785"/>
      <c r="AE185" s="818"/>
      <c r="AF185" s="818"/>
      <c r="AG185" s="818"/>
      <c r="AH185" s="818"/>
      <c r="AI185" s="818"/>
      <c r="AJ185" s="818"/>
      <c r="AK185" s="818"/>
      <c r="AL185" s="818"/>
      <c r="AM185" s="818"/>
      <c r="AN185" s="818"/>
      <c r="AO185" s="818"/>
      <c r="AP185" s="819"/>
      <c r="AQ185" t="b">
        <f>M185=Sprachen!$L$4</f>
        <v>0</v>
      </c>
      <c r="AR185" s="9">
        <f t="shared" si="5"/>
        <v>0</v>
      </c>
      <c r="AS185" t="b">
        <f>O185=Sprachen!$L$4</f>
        <v>0</v>
      </c>
      <c r="AV185" s="775"/>
      <c r="AW185" s="775"/>
      <c r="AX185" s="775"/>
      <c r="AY185" s="775"/>
      <c r="BA185" s="87"/>
      <c r="BB185" s="87"/>
      <c r="BC185" s="87"/>
      <c r="BD185" s="87"/>
    </row>
    <row r="186" spans="1:56" s="16" customFormat="1" ht="15" hidden="1" thickTop="1" thickBot="1" x14ac:dyDescent="0.3">
      <c r="A186" s="458" t="s">
        <v>957</v>
      </c>
      <c r="B186" s="459"/>
      <c r="C186" s="803"/>
      <c r="D186" s="804" t="str">
        <f>Sprachen!L152</f>
        <v>Generelle Nachweise</v>
      </c>
      <c r="E186" s="805"/>
      <c r="F186" s="805"/>
      <c r="G186" s="805"/>
      <c r="H186" s="805"/>
      <c r="I186" s="805"/>
      <c r="J186" s="805"/>
      <c r="K186" s="805"/>
      <c r="L186" s="805"/>
      <c r="M186" s="805"/>
      <c r="N186" s="805"/>
      <c r="O186" s="805"/>
      <c r="P186" s="805"/>
      <c r="Q186" s="805"/>
      <c r="R186" s="805"/>
      <c r="S186" s="805"/>
      <c r="T186" s="805"/>
      <c r="U186" s="805"/>
      <c r="V186" s="805"/>
      <c r="W186" s="805"/>
      <c r="X186" s="805"/>
      <c r="Y186" s="805"/>
      <c r="Z186" s="805"/>
      <c r="AA186" s="805"/>
      <c r="AB186" s="805"/>
      <c r="AC186" s="805"/>
      <c r="AD186" s="805"/>
      <c r="AE186" s="805"/>
      <c r="AF186" s="805"/>
      <c r="AG186" s="805"/>
      <c r="AH186" s="805"/>
      <c r="AI186" s="805"/>
      <c r="AJ186" s="805"/>
      <c r="AK186" s="805"/>
      <c r="AL186" s="805"/>
      <c r="AM186" s="805"/>
      <c r="AN186" s="805"/>
      <c r="AO186" s="805"/>
      <c r="AP186" s="807"/>
      <c r="AQ186"/>
      <c r="AR186" s="9"/>
      <c r="AS186"/>
      <c r="AT186"/>
      <c r="AU186"/>
      <c r="BA186" s="93"/>
      <c r="BB186" s="93"/>
      <c r="BC186" s="93"/>
      <c r="BD186" s="93"/>
    </row>
    <row r="187" spans="1:56" ht="27.4" hidden="1" customHeight="1" thickTop="1" x14ac:dyDescent="0.25">
      <c r="A187" s="808" t="s">
        <v>958</v>
      </c>
      <c r="B187" s="809"/>
      <c r="C187" s="810"/>
      <c r="D187" s="811" t="str">
        <f>Sprachen!L226</f>
        <v xml:space="preserve">Nachweise zur Einhaltung gesetzlicher Anforderungen </v>
      </c>
      <c r="E187" s="811"/>
      <c r="F187" s="811"/>
      <c r="G187" s="811"/>
      <c r="H187" s="811"/>
      <c r="I187" s="811"/>
      <c r="J187" s="811"/>
      <c r="K187" s="811"/>
      <c r="L187" s="811"/>
      <c r="M187" s="916" t="str">
        <f>IF(OR(AU1="X",AU2="X"),Sprachen!L4,"")</f>
        <v/>
      </c>
      <c r="N187" s="916"/>
      <c r="O187" s="916" t="str">
        <f>IF(M187=Sprachen!L4,Sprachen!L4,"")</f>
        <v/>
      </c>
      <c r="P187" s="916"/>
      <c r="Q187" s="815"/>
      <c r="R187" s="816"/>
      <c r="S187" s="815"/>
      <c r="T187" s="816"/>
      <c r="U187" s="815"/>
      <c r="V187" s="910"/>
      <c r="W187" s="910"/>
      <c r="X187" s="910"/>
      <c r="Y187" s="910"/>
      <c r="Z187" s="910"/>
      <c r="AA187" s="910"/>
      <c r="AB187" s="816"/>
      <c r="AC187" s="815"/>
      <c r="AD187" s="816"/>
      <c r="AE187" s="789"/>
      <c r="AF187" s="789"/>
      <c r="AG187" s="789"/>
      <c r="AH187" s="789"/>
      <c r="AI187" s="789"/>
      <c r="AJ187" s="789"/>
      <c r="AK187" s="789"/>
      <c r="AL187" s="789"/>
      <c r="AM187" s="789"/>
      <c r="AN187" s="789"/>
      <c r="AO187" s="789"/>
      <c r="AP187" s="790"/>
      <c r="AQ187" t="b">
        <f>M187=Sprachen!$L$4</f>
        <v>0</v>
      </c>
      <c r="AR187" s="9">
        <f>COUNTIF(Q187:T187,"X")</f>
        <v>0</v>
      </c>
      <c r="AS187" t="b">
        <f>O187=Sprachen!$L$4</f>
        <v>0</v>
      </c>
      <c r="AV187" s="775"/>
      <c r="AW187" s="775"/>
      <c r="AX187" s="775"/>
      <c r="AY187" s="775"/>
      <c r="BA187" s="87"/>
      <c r="BB187" s="87"/>
      <c r="BC187" s="87"/>
      <c r="BD187" s="87"/>
    </row>
    <row r="188" spans="1:56" hidden="1" x14ac:dyDescent="0.25">
      <c r="A188" s="827" t="s">
        <v>959</v>
      </c>
      <c r="B188" s="828"/>
      <c r="C188" s="829"/>
      <c r="D188" s="830" t="str">
        <f>Sprachen!L264</f>
        <v>PPF-Status Lieferkette</v>
      </c>
      <c r="E188" s="830"/>
      <c r="F188" s="830"/>
      <c r="G188" s="830"/>
      <c r="H188" s="830"/>
      <c r="I188" s="830"/>
      <c r="J188" s="830"/>
      <c r="K188" s="830"/>
      <c r="L188" s="830"/>
      <c r="M188" s="901"/>
      <c r="N188" s="901"/>
      <c r="O188" s="901"/>
      <c r="P188" s="901"/>
      <c r="Q188" s="823"/>
      <c r="R188" s="824"/>
      <c r="S188" s="823"/>
      <c r="T188" s="824"/>
      <c r="U188" s="823"/>
      <c r="V188" s="880"/>
      <c r="W188" s="880"/>
      <c r="X188" s="880"/>
      <c r="Y188" s="880"/>
      <c r="Z188" s="880"/>
      <c r="AA188" s="880"/>
      <c r="AB188" s="824"/>
      <c r="AC188" s="823"/>
      <c r="AD188" s="824"/>
      <c r="AE188" s="825"/>
      <c r="AF188" s="825"/>
      <c r="AG188" s="825"/>
      <c r="AH188" s="825"/>
      <c r="AI188" s="825"/>
      <c r="AJ188" s="825"/>
      <c r="AK188" s="825"/>
      <c r="AL188" s="825"/>
      <c r="AM188" s="825"/>
      <c r="AN188" s="825"/>
      <c r="AO188" s="825"/>
      <c r="AP188" s="826"/>
      <c r="AQ188" t="b">
        <f>M188=Sprachen!$L$4</f>
        <v>0</v>
      </c>
      <c r="AR188" s="9">
        <f t="shared" ref="AR188:AR196" si="6">COUNTIF(Q188:T188,"X")</f>
        <v>0</v>
      </c>
      <c r="AS188" t="b">
        <f>O188=Sprachen!$L$4</f>
        <v>0</v>
      </c>
      <c r="AV188" s="775"/>
      <c r="AW188" s="775"/>
      <c r="AX188" s="775"/>
      <c r="AY188" s="775"/>
      <c r="BA188" s="87"/>
      <c r="BB188" s="87"/>
      <c r="BC188" s="87"/>
      <c r="BD188" s="87"/>
    </row>
    <row r="189" spans="1:56" ht="23.2" hidden="1" customHeight="1" x14ac:dyDescent="0.25">
      <c r="A189" s="917" t="s">
        <v>960</v>
      </c>
      <c r="B189" s="918"/>
      <c r="C189" s="919"/>
      <c r="D189" s="907" t="str">
        <f>Sprachen!L292</f>
        <v>Prüfmittelliste Produkt und Produktionsprozess</v>
      </c>
      <c r="E189" s="907"/>
      <c r="F189" s="907"/>
      <c r="G189" s="907"/>
      <c r="H189" s="907"/>
      <c r="I189" s="907"/>
      <c r="J189" s="907"/>
      <c r="K189" s="907"/>
      <c r="L189" s="907"/>
      <c r="M189" s="901"/>
      <c r="N189" s="901"/>
      <c r="O189" s="901"/>
      <c r="P189" s="901"/>
      <c r="Q189" s="823"/>
      <c r="R189" s="824"/>
      <c r="S189" s="823"/>
      <c r="T189" s="824"/>
      <c r="U189" s="823"/>
      <c r="V189" s="880"/>
      <c r="W189" s="880"/>
      <c r="X189" s="880"/>
      <c r="Y189" s="880"/>
      <c r="Z189" s="880"/>
      <c r="AA189" s="880"/>
      <c r="AB189" s="824"/>
      <c r="AC189" s="823"/>
      <c r="AD189" s="824"/>
      <c r="AE189" s="825"/>
      <c r="AF189" s="825"/>
      <c r="AG189" s="825"/>
      <c r="AH189" s="825"/>
      <c r="AI189" s="825"/>
      <c r="AJ189" s="825"/>
      <c r="AK189" s="825"/>
      <c r="AL189" s="825"/>
      <c r="AM189" s="825"/>
      <c r="AN189" s="825"/>
      <c r="AO189" s="825"/>
      <c r="AP189" s="826"/>
      <c r="AQ189" t="b">
        <f>M189=Sprachen!$L$4</f>
        <v>0</v>
      </c>
      <c r="AR189" s="9">
        <f t="shared" si="6"/>
        <v>0</v>
      </c>
      <c r="AS189" t="b">
        <f>O189=Sprachen!$L$4</f>
        <v>0</v>
      </c>
      <c r="AV189" s="775"/>
      <c r="AW189" s="775"/>
      <c r="AX189" s="775"/>
      <c r="AY189" s="775"/>
      <c r="BA189" s="87"/>
      <c r="BB189" s="87"/>
      <c r="BC189" s="87"/>
      <c r="BD189" s="87"/>
    </row>
    <row r="190" spans="1:56" ht="37.450000000000003" hidden="1" customHeight="1" x14ac:dyDescent="0.25">
      <c r="A190" s="920"/>
      <c r="B190" s="921"/>
      <c r="C190" s="922"/>
      <c r="D190" s="140"/>
      <c r="E190" s="908" t="str">
        <f>Sprachen!L288</f>
        <v>Prüf-/Messprotokolle bzw. Abnahmeprotokolle für Lehren</v>
      </c>
      <c r="F190" s="908"/>
      <c r="G190" s="908"/>
      <c r="H190" s="908"/>
      <c r="I190" s="908"/>
      <c r="J190" s="908"/>
      <c r="K190" s="908"/>
      <c r="L190" s="909"/>
      <c r="M190" s="901"/>
      <c r="N190" s="901"/>
      <c r="O190" s="901"/>
      <c r="P190" s="901"/>
      <c r="Q190" s="823"/>
      <c r="R190" s="824"/>
      <c r="S190" s="823"/>
      <c r="T190" s="824"/>
      <c r="U190" s="823"/>
      <c r="V190" s="880"/>
      <c r="W190" s="880"/>
      <c r="X190" s="880"/>
      <c r="Y190" s="880"/>
      <c r="Z190" s="880"/>
      <c r="AA190" s="880"/>
      <c r="AB190" s="824"/>
      <c r="AC190" s="823"/>
      <c r="AD190" s="824"/>
      <c r="AE190" s="825"/>
      <c r="AF190" s="825"/>
      <c r="AG190" s="825"/>
      <c r="AH190" s="825"/>
      <c r="AI190" s="825"/>
      <c r="AJ190" s="825"/>
      <c r="AK190" s="825"/>
      <c r="AL190" s="825"/>
      <c r="AM190" s="825"/>
      <c r="AN190" s="825"/>
      <c r="AO190" s="825"/>
      <c r="AP190" s="826"/>
      <c r="AQ190" t="b">
        <f>M190=Sprachen!$L$4</f>
        <v>0</v>
      </c>
      <c r="AR190" s="9">
        <f t="shared" si="6"/>
        <v>0</v>
      </c>
      <c r="AS190" t="b">
        <f>O190=Sprachen!$L$4</f>
        <v>0</v>
      </c>
      <c r="AV190" s="775"/>
      <c r="AW190" s="775"/>
      <c r="AX190" s="775"/>
      <c r="AY190" s="775"/>
      <c r="BA190" s="87"/>
      <c r="BB190" s="87"/>
      <c r="BC190" s="87"/>
      <c r="BD190" s="87"/>
    </row>
    <row r="191" spans="1:56" ht="23.2" hidden="1" customHeight="1" x14ac:dyDescent="0.25">
      <c r="A191" s="914" t="s">
        <v>961</v>
      </c>
      <c r="B191" s="915"/>
      <c r="C191" s="828"/>
      <c r="D191" s="830" t="str">
        <f>Sprachen!L291</f>
        <v>Prüfmittelfähigkeitsnachweis Produkt u. Produktionsprozess</v>
      </c>
      <c r="E191" s="830"/>
      <c r="F191" s="830"/>
      <c r="G191" s="830"/>
      <c r="H191" s="830"/>
      <c r="I191" s="830"/>
      <c r="J191" s="830"/>
      <c r="K191" s="830"/>
      <c r="L191" s="830"/>
      <c r="M191" s="901"/>
      <c r="N191" s="901"/>
      <c r="O191" s="901"/>
      <c r="P191" s="901"/>
      <c r="Q191" s="823"/>
      <c r="R191" s="824"/>
      <c r="S191" s="823"/>
      <c r="T191" s="824"/>
      <c r="U191" s="823"/>
      <c r="V191" s="880"/>
      <c r="W191" s="880"/>
      <c r="X191" s="880"/>
      <c r="Y191" s="880"/>
      <c r="Z191" s="880"/>
      <c r="AA191" s="880"/>
      <c r="AB191" s="824"/>
      <c r="AC191" s="823"/>
      <c r="AD191" s="824"/>
      <c r="AE191" s="825"/>
      <c r="AF191" s="825"/>
      <c r="AG191" s="825"/>
      <c r="AH191" s="825"/>
      <c r="AI191" s="825"/>
      <c r="AJ191" s="825"/>
      <c r="AK191" s="825"/>
      <c r="AL191" s="825"/>
      <c r="AM191" s="825"/>
      <c r="AN191" s="825"/>
      <c r="AO191" s="825"/>
      <c r="AP191" s="826"/>
      <c r="AQ191" t="b">
        <f>M191=Sprachen!$L$4</f>
        <v>0</v>
      </c>
      <c r="AR191" s="9">
        <f t="shared" si="6"/>
        <v>0</v>
      </c>
      <c r="AS191" t="b">
        <f>O191=Sprachen!$L$4</f>
        <v>0</v>
      </c>
      <c r="AV191" s="775"/>
      <c r="AW191" s="775"/>
      <c r="AX191" s="775"/>
      <c r="AY191" s="775"/>
      <c r="BA191" s="87"/>
      <c r="BB191" s="87"/>
      <c r="BC191" s="87"/>
      <c r="BD191" s="87"/>
    </row>
    <row r="192" spans="1:56" hidden="1" x14ac:dyDescent="0.25">
      <c r="A192" s="914" t="s">
        <v>962</v>
      </c>
      <c r="B192" s="915"/>
      <c r="C192" s="828"/>
      <c r="D192" s="830" t="str">
        <f>Sprachen!L341</f>
        <v>Teilelebenslauf</v>
      </c>
      <c r="E192" s="830"/>
      <c r="F192" s="830"/>
      <c r="G192" s="830"/>
      <c r="H192" s="830"/>
      <c r="I192" s="830"/>
      <c r="J192" s="830"/>
      <c r="K192" s="830"/>
      <c r="L192" s="830"/>
      <c r="M192" s="916" t="str">
        <f>IF(AU1="X",Sprachen!L4,"")</f>
        <v/>
      </c>
      <c r="N192" s="916"/>
      <c r="O192" s="916" t="str">
        <f>IF(M192=Sprachen!L4,Sprachen!L4,"")</f>
        <v/>
      </c>
      <c r="P192" s="916"/>
      <c r="Q192" s="823"/>
      <c r="R192" s="824"/>
      <c r="S192" s="823"/>
      <c r="T192" s="824"/>
      <c r="U192" s="823"/>
      <c r="V192" s="880"/>
      <c r="W192" s="880"/>
      <c r="X192" s="880"/>
      <c r="Y192" s="880"/>
      <c r="Z192" s="880"/>
      <c r="AA192" s="880"/>
      <c r="AB192" s="824"/>
      <c r="AC192" s="823"/>
      <c r="AD192" s="824"/>
      <c r="AE192" s="825"/>
      <c r="AF192" s="825"/>
      <c r="AG192" s="825"/>
      <c r="AH192" s="825"/>
      <c r="AI192" s="825"/>
      <c r="AJ192" s="825"/>
      <c r="AK192" s="825"/>
      <c r="AL192" s="825"/>
      <c r="AM192" s="825"/>
      <c r="AN192" s="825"/>
      <c r="AO192" s="825"/>
      <c r="AP192" s="826"/>
      <c r="AQ192" t="b">
        <f>M192=Sprachen!$L$4</f>
        <v>0</v>
      </c>
      <c r="AR192" s="9">
        <f t="shared" si="6"/>
        <v>0</v>
      </c>
      <c r="AS192" t="b">
        <f>O192=Sprachen!$L$4</f>
        <v>0</v>
      </c>
      <c r="AV192" s="775"/>
      <c r="AW192" s="775"/>
      <c r="AX192" s="775"/>
      <c r="AY192" s="775"/>
      <c r="BA192" s="87"/>
      <c r="BB192" s="87"/>
      <c r="BC192" s="87"/>
      <c r="BD192" s="87"/>
    </row>
    <row r="193" spans="1:56" ht="35.299999999999997" hidden="1" customHeight="1" x14ac:dyDescent="0.25">
      <c r="A193" s="914" t="s">
        <v>963</v>
      </c>
      <c r="B193" s="915"/>
      <c r="C193" s="828"/>
      <c r="D193" s="830" t="str">
        <f>Sprachen!L113</f>
        <v>Eignungsnachweis der eingesetzten Ladungsträger inkl. Lagerung</v>
      </c>
      <c r="E193" s="830"/>
      <c r="F193" s="830"/>
      <c r="G193" s="830"/>
      <c r="H193" s="830"/>
      <c r="I193" s="830"/>
      <c r="J193" s="830"/>
      <c r="K193" s="830"/>
      <c r="L193" s="830"/>
      <c r="M193" s="901"/>
      <c r="N193" s="901"/>
      <c r="O193" s="901"/>
      <c r="P193" s="901"/>
      <c r="Q193" s="823"/>
      <c r="R193" s="824"/>
      <c r="S193" s="823"/>
      <c r="T193" s="824"/>
      <c r="U193" s="823"/>
      <c r="V193" s="880"/>
      <c r="W193" s="880"/>
      <c r="X193" s="880"/>
      <c r="Y193" s="880"/>
      <c r="Z193" s="880"/>
      <c r="AA193" s="880"/>
      <c r="AB193" s="824"/>
      <c r="AC193" s="823"/>
      <c r="AD193" s="824"/>
      <c r="AE193" s="825"/>
      <c r="AF193" s="825"/>
      <c r="AG193" s="825"/>
      <c r="AH193" s="825"/>
      <c r="AI193" s="825"/>
      <c r="AJ193" s="825"/>
      <c r="AK193" s="825"/>
      <c r="AL193" s="825"/>
      <c r="AM193" s="825"/>
      <c r="AN193" s="825"/>
      <c r="AO193" s="825"/>
      <c r="AP193" s="826"/>
      <c r="AQ193" t="b">
        <f>M193=Sprachen!$L$4</f>
        <v>0</v>
      </c>
      <c r="AR193" s="9">
        <f t="shared" si="6"/>
        <v>0</v>
      </c>
      <c r="AS193" t="b">
        <f>O193=Sprachen!$L$4</f>
        <v>0</v>
      </c>
      <c r="AV193" s="775"/>
      <c r="AW193" s="775"/>
      <c r="AX193" s="775"/>
      <c r="AY193" s="775"/>
      <c r="BA193" s="87"/>
      <c r="BB193" s="87"/>
      <c r="BC193" s="87"/>
      <c r="BD193" s="87"/>
    </row>
    <row r="194" spans="1:56" ht="78.05" hidden="1" customHeight="1" x14ac:dyDescent="0.25">
      <c r="A194" s="914" t="s">
        <v>964</v>
      </c>
      <c r="B194" s="915"/>
      <c r="C194" s="828"/>
      <c r="D194" s="830" t="str">
        <f>Sprachen!L107</f>
        <v>Dokumentation der Vereinbarungen zum Befundungs- und Analyseprozess
- Reklamationsbearbeitung (z.B. 8D)
- Schadteilanalyse Feld</v>
      </c>
      <c r="E194" s="830"/>
      <c r="F194" s="830"/>
      <c r="G194" s="830"/>
      <c r="H194" s="830"/>
      <c r="I194" s="830"/>
      <c r="J194" s="830"/>
      <c r="K194" s="830"/>
      <c r="L194" s="830"/>
      <c r="M194" s="901"/>
      <c r="N194" s="901"/>
      <c r="O194" s="901"/>
      <c r="P194" s="901"/>
      <c r="Q194" s="823"/>
      <c r="R194" s="824"/>
      <c r="S194" s="823"/>
      <c r="T194" s="824"/>
      <c r="U194" s="823"/>
      <c r="V194" s="880"/>
      <c r="W194" s="880"/>
      <c r="X194" s="880"/>
      <c r="Y194" s="880"/>
      <c r="Z194" s="880"/>
      <c r="AA194" s="880"/>
      <c r="AB194" s="824"/>
      <c r="AC194" s="823"/>
      <c r="AD194" s="824"/>
      <c r="AE194" s="825"/>
      <c r="AF194" s="825"/>
      <c r="AG194" s="825"/>
      <c r="AH194" s="825"/>
      <c r="AI194" s="825"/>
      <c r="AJ194" s="825"/>
      <c r="AK194" s="825"/>
      <c r="AL194" s="825"/>
      <c r="AM194" s="825"/>
      <c r="AN194" s="825"/>
      <c r="AO194" s="825"/>
      <c r="AP194" s="826"/>
      <c r="AQ194" t="b">
        <f>M194=Sprachen!$L$4</f>
        <v>0</v>
      </c>
      <c r="AR194" s="9">
        <f t="shared" si="6"/>
        <v>0</v>
      </c>
      <c r="AS194" t="b">
        <f>O194=Sprachen!$L$4</f>
        <v>0</v>
      </c>
      <c r="AV194" s="775"/>
      <c r="AW194" s="775"/>
      <c r="AX194" s="775"/>
      <c r="AY194" s="775"/>
      <c r="BA194" s="87"/>
      <c r="BB194" s="87"/>
      <c r="BC194" s="87"/>
      <c r="BD194" s="87"/>
    </row>
    <row r="195" spans="1:56" ht="34.700000000000003" hidden="1" customHeight="1" x14ac:dyDescent="0.25">
      <c r="A195" s="914" t="s">
        <v>965</v>
      </c>
      <c r="B195" s="915"/>
      <c r="C195" s="828"/>
      <c r="D195" s="830" t="str">
        <f>Sprachen!L106</f>
        <v>Dokumentation der Vereinbarung zur Requalifikation</v>
      </c>
      <c r="E195" s="830"/>
      <c r="F195" s="830"/>
      <c r="G195" s="830"/>
      <c r="H195" s="830"/>
      <c r="I195" s="830"/>
      <c r="J195" s="830"/>
      <c r="K195" s="830"/>
      <c r="L195" s="830"/>
      <c r="M195" s="901"/>
      <c r="N195" s="901"/>
      <c r="O195" s="901"/>
      <c r="P195" s="901"/>
      <c r="Q195" s="823"/>
      <c r="R195" s="824"/>
      <c r="S195" s="823"/>
      <c r="T195" s="824"/>
      <c r="U195" s="823"/>
      <c r="V195" s="880"/>
      <c r="W195" s="880"/>
      <c r="X195" s="880"/>
      <c r="Y195" s="880"/>
      <c r="Z195" s="880"/>
      <c r="AA195" s="880"/>
      <c r="AB195" s="824"/>
      <c r="AC195" s="823"/>
      <c r="AD195" s="824"/>
      <c r="AE195" s="825"/>
      <c r="AF195" s="825"/>
      <c r="AG195" s="825"/>
      <c r="AH195" s="825"/>
      <c r="AI195" s="825"/>
      <c r="AJ195" s="825"/>
      <c r="AK195" s="825"/>
      <c r="AL195" s="825"/>
      <c r="AM195" s="825"/>
      <c r="AN195" s="825"/>
      <c r="AO195" s="825"/>
      <c r="AP195" s="826"/>
      <c r="AQ195" t="b">
        <f>M195=Sprachen!$L$4</f>
        <v>0</v>
      </c>
      <c r="AR195" s="9">
        <f t="shared" si="6"/>
        <v>0</v>
      </c>
      <c r="AS195" t="b">
        <f>O195=Sprachen!$L$4</f>
        <v>0</v>
      </c>
      <c r="AV195" s="775"/>
      <c r="AW195" s="775"/>
      <c r="AX195" s="775"/>
      <c r="AY195" s="775"/>
      <c r="BA195" s="87"/>
      <c r="BB195" s="87"/>
      <c r="BC195" s="87"/>
      <c r="BD195" s="87"/>
    </row>
    <row r="196" spans="1:56" ht="14.4" hidden="1" thickBot="1" x14ac:dyDescent="0.3">
      <c r="A196" s="866" t="s">
        <v>966</v>
      </c>
      <c r="B196" s="867"/>
      <c r="C196" s="844"/>
      <c r="D196" s="846" t="str">
        <f>Sprachen!L327</f>
        <v>Sonstiges</v>
      </c>
      <c r="E196" s="846"/>
      <c r="F196" s="846"/>
      <c r="G196" s="846"/>
      <c r="H196" s="846"/>
      <c r="I196" s="846"/>
      <c r="J196" s="846"/>
      <c r="K196" s="846"/>
      <c r="L196" s="846"/>
      <c r="M196" s="901"/>
      <c r="N196" s="901"/>
      <c r="O196" s="901"/>
      <c r="P196" s="901"/>
      <c r="Q196" s="784"/>
      <c r="R196" s="785"/>
      <c r="S196" s="784"/>
      <c r="T196" s="785"/>
      <c r="U196" s="784"/>
      <c r="V196" s="817"/>
      <c r="W196" s="817"/>
      <c r="X196" s="817"/>
      <c r="Y196" s="817"/>
      <c r="Z196" s="817"/>
      <c r="AA196" s="817"/>
      <c r="AB196" s="785"/>
      <c r="AC196" s="784"/>
      <c r="AD196" s="785"/>
      <c r="AE196" s="818"/>
      <c r="AF196" s="818"/>
      <c r="AG196" s="818"/>
      <c r="AH196" s="818"/>
      <c r="AI196" s="818"/>
      <c r="AJ196" s="818"/>
      <c r="AK196" s="818"/>
      <c r="AL196" s="818"/>
      <c r="AM196" s="818"/>
      <c r="AN196" s="818"/>
      <c r="AO196" s="818"/>
      <c r="AP196" s="819"/>
      <c r="AQ196" t="b">
        <f>M196=Sprachen!$L$4</f>
        <v>0</v>
      </c>
      <c r="AR196" s="9">
        <f t="shared" si="6"/>
        <v>0</v>
      </c>
      <c r="AS196" t="b">
        <f>O196=Sprachen!$L$4</f>
        <v>0</v>
      </c>
      <c r="AV196" s="775"/>
      <c r="AW196" s="775"/>
      <c r="AX196" s="775"/>
      <c r="AY196" s="775"/>
      <c r="BA196" s="87"/>
      <c r="BB196" s="87"/>
      <c r="BC196" s="87"/>
      <c r="BD196" s="87"/>
    </row>
    <row r="197" spans="1:56" s="16" customFormat="1" ht="15" hidden="1" thickTop="1" thickBot="1" x14ac:dyDescent="0.3">
      <c r="A197" s="458" t="s">
        <v>967</v>
      </c>
      <c r="B197" s="459"/>
      <c r="C197" s="803"/>
      <c r="D197" s="804" t="str">
        <f>Sprachen!L230</f>
        <v>Nachweise zur Software</v>
      </c>
      <c r="E197" s="805"/>
      <c r="F197" s="805"/>
      <c r="G197" s="805"/>
      <c r="H197" s="805"/>
      <c r="I197" s="805"/>
      <c r="J197" s="805"/>
      <c r="K197" s="805"/>
      <c r="L197" s="805"/>
      <c r="M197" s="805"/>
      <c r="N197" s="805"/>
      <c r="O197" s="805"/>
      <c r="P197" s="805"/>
      <c r="Q197" s="805"/>
      <c r="R197" s="805"/>
      <c r="S197" s="805"/>
      <c r="T197" s="805"/>
      <c r="U197" s="805"/>
      <c r="V197" s="805"/>
      <c r="W197" s="805"/>
      <c r="X197" s="805"/>
      <c r="Y197" s="805"/>
      <c r="Z197" s="805"/>
      <c r="AA197" s="805"/>
      <c r="AB197" s="805"/>
      <c r="AC197" s="805"/>
      <c r="AD197" s="805"/>
      <c r="AE197" s="805"/>
      <c r="AF197" s="805"/>
      <c r="AG197" s="805"/>
      <c r="AH197" s="805"/>
      <c r="AI197" s="805"/>
      <c r="AJ197" s="805"/>
      <c r="AK197" s="805"/>
      <c r="AL197" s="805"/>
      <c r="AM197" s="805"/>
      <c r="AN197" s="805"/>
      <c r="AO197" s="805"/>
      <c r="AP197" s="807"/>
      <c r="AQ197"/>
      <c r="AR197" s="9"/>
      <c r="AS197"/>
      <c r="AT197"/>
      <c r="AU197"/>
      <c r="BA197" s="93"/>
      <c r="BB197" s="93"/>
      <c r="BC197" s="93"/>
      <c r="BD197" s="93"/>
    </row>
    <row r="198" spans="1:56" ht="15" hidden="1" thickTop="1" thickBot="1" x14ac:dyDescent="0.3">
      <c r="A198" s="798" t="str">
        <f>Sprachen!L325</f>
        <v>Softwarefreigabe erforderlich</v>
      </c>
      <c r="B198" s="799"/>
      <c r="C198" s="799"/>
      <c r="D198" s="799"/>
      <c r="E198" s="799"/>
      <c r="F198" s="799"/>
      <c r="G198" s="799"/>
      <c r="H198" s="799"/>
      <c r="I198" s="799"/>
      <c r="J198" s="799"/>
      <c r="K198" s="799"/>
      <c r="L198" s="799"/>
      <c r="M198" s="799"/>
      <c r="N198" s="799"/>
      <c r="O198" s="799"/>
      <c r="P198" s="799"/>
      <c r="Q198" s="799"/>
      <c r="R198" s="924"/>
      <c r="S198" s="925"/>
      <c r="T198" s="801"/>
      <c r="U198" s="801"/>
      <c r="V198" s="801"/>
      <c r="W198" s="801"/>
      <c r="X198" s="801"/>
      <c r="Y198" s="801"/>
      <c r="Z198" s="801"/>
      <c r="AA198" s="801"/>
      <c r="AB198" s="85"/>
      <c r="AC198" s="85"/>
      <c r="AD198" s="85"/>
      <c r="AE198" s="85"/>
      <c r="AF198" s="85"/>
      <c r="AG198" s="85"/>
      <c r="AH198" s="85"/>
      <c r="AI198" s="85"/>
      <c r="AJ198" s="85"/>
      <c r="AK198" s="85"/>
      <c r="AL198" s="85"/>
      <c r="AM198" s="85"/>
      <c r="AN198" s="85"/>
      <c r="AO198" s="85"/>
      <c r="AP198" s="86"/>
      <c r="BA198" s="87"/>
      <c r="BB198" s="87"/>
      <c r="BC198" s="87"/>
      <c r="BD198" s="87"/>
    </row>
    <row r="199" spans="1:56" ht="36.75" hidden="1" customHeight="1" thickTop="1" x14ac:dyDescent="0.25">
      <c r="A199" s="808" t="s">
        <v>968</v>
      </c>
      <c r="B199" s="809"/>
      <c r="C199" s="810"/>
      <c r="D199" s="811" t="str">
        <f>Sprachen!L331</f>
        <v>SW-Einsatzfreigabe (z. B. Anlage 5 „Deckblatt PPF Software“)</v>
      </c>
      <c r="E199" s="811"/>
      <c r="F199" s="811"/>
      <c r="G199" s="811"/>
      <c r="H199" s="811"/>
      <c r="I199" s="811"/>
      <c r="J199" s="811"/>
      <c r="K199" s="811"/>
      <c r="L199" s="811"/>
      <c r="M199" s="923" t="str">
        <f>IF(AU2="X",Sprachen!L4,"")</f>
        <v/>
      </c>
      <c r="N199" s="923"/>
      <c r="O199" s="923" t="str">
        <f>IF(AU2="X",Sprachen!L4,"")</f>
        <v/>
      </c>
      <c r="P199" s="923"/>
      <c r="Q199" s="815"/>
      <c r="R199" s="816"/>
      <c r="S199" s="815"/>
      <c r="T199" s="816"/>
      <c r="U199" s="815"/>
      <c r="V199" s="910"/>
      <c r="W199" s="910"/>
      <c r="X199" s="910"/>
      <c r="Y199" s="910"/>
      <c r="Z199" s="910"/>
      <c r="AA199" s="910"/>
      <c r="AB199" s="816"/>
      <c r="AC199" s="815"/>
      <c r="AD199" s="816"/>
      <c r="AE199" s="789"/>
      <c r="AF199" s="789"/>
      <c r="AG199" s="789"/>
      <c r="AH199" s="789"/>
      <c r="AI199" s="789"/>
      <c r="AJ199" s="789"/>
      <c r="AK199" s="789"/>
      <c r="AL199" s="789"/>
      <c r="AM199" s="789"/>
      <c r="AN199" s="789"/>
      <c r="AO199" s="789"/>
      <c r="AP199" s="790"/>
      <c r="AQ199" t="b">
        <f>M199=Sprachen!$L$4</f>
        <v>0</v>
      </c>
      <c r="AR199" s="9">
        <f>COUNTIF(Q199:T199,"X")</f>
        <v>0</v>
      </c>
      <c r="AS199" t="b">
        <f>O199=Sprachen!$L$4</f>
        <v>0</v>
      </c>
      <c r="AV199" s="775"/>
      <c r="AW199" s="775"/>
      <c r="AX199" s="775"/>
      <c r="AY199" s="775"/>
      <c r="BA199" s="87"/>
      <c r="BB199" s="87"/>
      <c r="BC199" s="87"/>
      <c r="BD199" s="87"/>
    </row>
    <row r="200" spans="1:56" ht="33.700000000000003" hidden="1" customHeight="1" x14ac:dyDescent="0.25">
      <c r="A200" s="827" t="s">
        <v>969</v>
      </c>
      <c r="B200" s="828"/>
      <c r="C200" s="829"/>
      <c r="D200" s="830" t="str">
        <f>Sprachen!L138</f>
        <v>Festlegung des Kontextes („Scope“) des zu liefernden Softwareproduktes</v>
      </c>
      <c r="E200" s="830"/>
      <c r="F200" s="830"/>
      <c r="G200" s="830"/>
      <c r="H200" s="830"/>
      <c r="I200" s="830"/>
      <c r="J200" s="830"/>
      <c r="K200" s="830"/>
      <c r="L200" s="830"/>
      <c r="M200" s="923" t="str">
        <f>IF(AU2="X",Sprachen!L4,"")</f>
        <v/>
      </c>
      <c r="N200" s="923"/>
      <c r="O200" s="923" t="str">
        <f>IF(AU2="X",Sprachen!L4,"")</f>
        <v/>
      </c>
      <c r="P200" s="923"/>
      <c r="Q200" s="823"/>
      <c r="R200" s="824"/>
      <c r="S200" s="823"/>
      <c r="T200" s="824"/>
      <c r="U200" s="823"/>
      <c r="V200" s="880"/>
      <c r="W200" s="880"/>
      <c r="X200" s="880"/>
      <c r="Y200" s="880"/>
      <c r="Z200" s="880"/>
      <c r="AA200" s="880"/>
      <c r="AB200" s="824"/>
      <c r="AC200" s="823"/>
      <c r="AD200" s="824"/>
      <c r="AE200" s="825"/>
      <c r="AF200" s="825"/>
      <c r="AG200" s="825"/>
      <c r="AH200" s="825"/>
      <c r="AI200" s="825"/>
      <c r="AJ200" s="825"/>
      <c r="AK200" s="825"/>
      <c r="AL200" s="825"/>
      <c r="AM200" s="825"/>
      <c r="AN200" s="825"/>
      <c r="AO200" s="825"/>
      <c r="AP200" s="826"/>
      <c r="AQ200" t="b">
        <f>M200=Sprachen!$L$4</f>
        <v>0</v>
      </c>
      <c r="AR200" s="9">
        <f t="shared" ref="AR200:AR209" si="7">COUNTIF(Q200:T200,"X")</f>
        <v>0</v>
      </c>
      <c r="AS200" t="b">
        <f>O200=Sprachen!$L$4</f>
        <v>0</v>
      </c>
      <c r="AV200" s="775"/>
      <c r="AW200" s="775"/>
      <c r="AX200" s="775"/>
      <c r="AY200" s="775"/>
      <c r="BA200" s="87"/>
      <c r="BB200" s="87"/>
      <c r="BC200" s="87"/>
      <c r="BD200" s="87"/>
    </row>
    <row r="201" spans="1:56" ht="58.5" hidden="1" customHeight="1" x14ac:dyDescent="0.25">
      <c r="A201" s="914" t="s">
        <v>970</v>
      </c>
      <c r="B201" s="915"/>
      <c r="C201" s="828"/>
      <c r="D201" s="830" t="str">
        <f>Sprachen!L297</f>
        <v>Referenz zu vertraglich festgelegten Qualitätsanforderungen
(z. B. Coding Guidelines, Codemetriken, Testabdeckung)</v>
      </c>
      <c r="E201" s="830"/>
      <c r="F201" s="830"/>
      <c r="G201" s="830"/>
      <c r="H201" s="830"/>
      <c r="I201" s="830"/>
      <c r="J201" s="830"/>
      <c r="K201" s="830"/>
      <c r="L201" s="830"/>
      <c r="M201" s="923" t="str">
        <f>IF(AU2="X",Sprachen!L4,"")</f>
        <v/>
      </c>
      <c r="N201" s="923"/>
      <c r="O201" s="923" t="str">
        <f>IF(AU2="X",Sprachen!L4,"")</f>
        <v/>
      </c>
      <c r="P201" s="923"/>
      <c r="Q201" s="823"/>
      <c r="R201" s="824"/>
      <c r="S201" s="823"/>
      <c r="T201" s="824"/>
      <c r="U201" s="823"/>
      <c r="V201" s="880"/>
      <c r="W201" s="880"/>
      <c r="X201" s="880"/>
      <c r="Y201" s="880"/>
      <c r="Z201" s="880"/>
      <c r="AA201" s="880"/>
      <c r="AB201" s="824"/>
      <c r="AC201" s="823"/>
      <c r="AD201" s="824"/>
      <c r="AE201" s="825"/>
      <c r="AF201" s="825"/>
      <c r="AG201" s="825"/>
      <c r="AH201" s="825"/>
      <c r="AI201" s="825"/>
      <c r="AJ201" s="825"/>
      <c r="AK201" s="825"/>
      <c r="AL201" s="825"/>
      <c r="AM201" s="825"/>
      <c r="AN201" s="825"/>
      <c r="AO201" s="825"/>
      <c r="AP201" s="826"/>
      <c r="AQ201" t="b">
        <f>M201=Sprachen!$L$4</f>
        <v>0</v>
      </c>
      <c r="AR201" s="9">
        <f t="shared" si="7"/>
        <v>0</v>
      </c>
      <c r="AS201" t="b">
        <f>O201=Sprachen!$L$4</f>
        <v>0</v>
      </c>
      <c r="AV201" s="775"/>
      <c r="AW201" s="775"/>
      <c r="AX201" s="775"/>
      <c r="AY201" s="775"/>
      <c r="BA201" s="87"/>
      <c r="BB201" s="87"/>
      <c r="BC201" s="87"/>
      <c r="BD201" s="87"/>
    </row>
    <row r="202" spans="1:56" ht="33.700000000000003" hidden="1" customHeight="1" x14ac:dyDescent="0.25">
      <c r="A202" s="914" t="s">
        <v>971</v>
      </c>
      <c r="B202" s="915"/>
      <c r="C202" s="828"/>
      <c r="D202" s="830" t="str">
        <f>Sprachen!L105</f>
        <v>Dokumentation der technischen SW-Spezifikationen</v>
      </c>
      <c r="E202" s="830"/>
      <c r="F202" s="830"/>
      <c r="G202" s="830"/>
      <c r="H202" s="830"/>
      <c r="I202" s="830"/>
      <c r="J202" s="830"/>
      <c r="K202" s="830"/>
      <c r="L202" s="830"/>
      <c r="M202" s="831"/>
      <c r="N202" s="831"/>
      <c r="O202" s="831"/>
      <c r="P202" s="831"/>
      <c r="Q202" s="823"/>
      <c r="R202" s="824"/>
      <c r="S202" s="823"/>
      <c r="T202" s="824"/>
      <c r="U202" s="823"/>
      <c r="V202" s="880"/>
      <c r="W202" s="880"/>
      <c r="X202" s="880"/>
      <c r="Y202" s="880"/>
      <c r="Z202" s="880"/>
      <c r="AA202" s="880"/>
      <c r="AB202" s="824"/>
      <c r="AC202" s="823"/>
      <c r="AD202" s="824"/>
      <c r="AE202" s="825"/>
      <c r="AF202" s="825"/>
      <c r="AG202" s="825"/>
      <c r="AH202" s="825"/>
      <c r="AI202" s="825"/>
      <c r="AJ202" s="825"/>
      <c r="AK202" s="825"/>
      <c r="AL202" s="825"/>
      <c r="AM202" s="825"/>
      <c r="AN202" s="825"/>
      <c r="AO202" s="825"/>
      <c r="AP202" s="826"/>
      <c r="AQ202" t="b">
        <f>M202=Sprachen!$L$4</f>
        <v>0</v>
      </c>
      <c r="AR202" s="9">
        <f t="shared" si="7"/>
        <v>0</v>
      </c>
      <c r="AS202" t="b">
        <f>O202=Sprachen!$L$4</f>
        <v>0</v>
      </c>
      <c r="AV202" s="775"/>
      <c r="AW202" s="775"/>
      <c r="AX202" s="775"/>
      <c r="AY202" s="775"/>
      <c r="BA202" s="87"/>
      <c r="BB202" s="87"/>
      <c r="BC202" s="87"/>
      <c r="BD202" s="87"/>
    </row>
    <row r="203" spans="1:56" ht="23.2" hidden="1" customHeight="1" x14ac:dyDescent="0.25">
      <c r="A203" s="914" t="s">
        <v>972</v>
      </c>
      <c r="B203" s="915"/>
      <c r="C203" s="828"/>
      <c r="D203" s="926" t="str">
        <f>Sprachen!L223</f>
        <v>Nachweis Umsetzung der Anforderungen 6.3 u. 6.4</v>
      </c>
      <c r="E203" s="927"/>
      <c r="F203" s="927"/>
      <c r="G203" s="927"/>
      <c r="H203" s="927"/>
      <c r="I203" s="927"/>
      <c r="J203" s="927"/>
      <c r="K203" s="927"/>
      <c r="L203" s="928"/>
      <c r="M203" s="831"/>
      <c r="N203" s="831"/>
      <c r="O203" s="831"/>
      <c r="P203" s="831"/>
      <c r="Q203" s="823"/>
      <c r="R203" s="824"/>
      <c r="S203" s="823"/>
      <c r="T203" s="824"/>
      <c r="U203" s="823"/>
      <c r="V203" s="880"/>
      <c r="W203" s="880"/>
      <c r="X203" s="880"/>
      <c r="Y203" s="880"/>
      <c r="Z203" s="880"/>
      <c r="AA203" s="880"/>
      <c r="AB203" s="824"/>
      <c r="AC203" s="823"/>
      <c r="AD203" s="824"/>
      <c r="AE203" s="825"/>
      <c r="AF203" s="825"/>
      <c r="AG203" s="825"/>
      <c r="AH203" s="825"/>
      <c r="AI203" s="825"/>
      <c r="AJ203" s="825"/>
      <c r="AK203" s="825"/>
      <c r="AL203" s="825"/>
      <c r="AM203" s="825"/>
      <c r="AN203" s="825"/>
      <c r="AO203" s="825"/>
      <c r="AP203" s="826"/>
      <c r="AQ203" t="b">
        <f>M203=Sprachen!$L$4</f>
        <v>0</v>
      </c>
      <c r="AR203" s="9">
        <f t="shared" si="7"/>
        <v>0</v>
      </c>
      <c r="AS203" t="b">
        <f>O203=Sprachen!$L$4</f>
        <v>0</v>
      </c>
      <c r="AV203" s="775"/>
      <c r="AW203" s="775"/>
      <c r="AX203" s="775"/>
      <c r="AY203" s="775"/>
      <c r="BA203" s="87"/>
      <c r="BB203" s="87"/>
      <c r="BC203" s="87"/>
      <c r="BD203" s="87"/>
    </row>
    <row r="204" spans="1:56" ht="35.299999999999997" hidden="1" customHeight="1" x14ac:dyDescent="0.25">
      <c r="A204" s="914" t="s">
        <v>973</v>
      </c>
      <c r="B204" s="915"/>
      <c r="C204" s="828"/>
      <c r="D204" s="926" t="str">
        <f>Sprachen!L111</f>
        <v>Dokumentation über FOSS (Free-and-Open-Source-Software)</v>
      </c>
      <c r="E204" s="927"/>
      <c r="F204" s="927"/>
      <c r="G204" s="927"/>
      <c r="H204" s="927"/>
      <c r="I204" s="927"/>
      <c r="J204" s="927"/>
      <c r="K204" s="927"/>
      <c r="L204" s="928"/>
      <c r="M204" s="923" t="str">
        <f>IF(AU2="X",Sprachen!L4,"")</f>
        <v/>
      </c>
      <c r="N204" s="923"/>
      <c r="O204" s="923" t="str">
        <f>IF(AU2="X",Sprachen!L4,"")</f>
        <v/>
      </c>
      <c r="P204" s="923"/>
      <c r="Q204" s="823"/>
      <c r="R204" s="824"/>
      <c r="S204" s="823"/>
      <c r="T204" s="824"/>
      <c r="U204" s="823"/>
      <c r="V204" s="880"/>
      <c r="W204" s="880"/>
      <c r="X204" s="880"/>
      <c r="Y204" s="880"/>
      <c r="Z204" s="880"/>
      <c r="AA204" s="880"/>
      <c r="AB204" s="824"/>
      <c r="AC204" s="823"/>
      <c r="AD204" s="824"/>
      <c r="AE204" s="825"/>
      <c r="AF204" s="825"/>
      <c r="AG204" s="825"/>
      <c r="AH204" s="825"/>
      <c r="AI204" s="825"/>
      <c r="AJ204" s="825"/>
      <c r="AK204" s="825"/>
      <c r="AL204" s="825"/>
      <c r="AM204" s="825"/>
      <c r="AN204" s="825"/>
      <c r="AO204" s="825"/>
      <c r="AP204" s="826"/>
      <c r="AQ204" t="b">
        <f>M204=Sprachen!$L$4</f>
        <v>0</v>
      </c>
      <c r="AR204" s="9">
        <f t="shared" si="7"/>
        <v>0</v>
      </c>
      <c r="AS204" t="b">
        <f>O204=Sprachen!$L$4</f>
        <v>0</v>
      </c>
      <c r="AV204" s="775"/>
      <c r="AW204" s="775"/>
      <c r="AX204" s="775"/>
      <c r="AY204" s="775"/>
      <c r="BA204" s="87"/>
      <c r="BB204" s="87"/>
      <c r="BC204" s="87"/>
      <c r="BD204" s="87"/>
    </row>
    <row r="205" spans="1:56" hidden="1" x14ac:dyDescent="0.25">
      <c r="A205" s="914" t="s">
        <v>974</v>
      </c>
      <c r="B205" s="915"/>
      <c r="C205" s="828"/>
      <c r="D205" s="926" t="str">
        <f>Sprachen!L200</f>
        <v xml:space="preserve">Liste bekannter Fehler </v>
      </c>
      <c r="E205" s="927"/>
      <c r="F205" s="927"/>
      <c r="G205" s="927"/>
      <c r="H205" s="927"/>
      <c r="I205" s="927"/>
      <c r="J205" s="927"/>
      <c r="K205" s="927"/>
      <c r="L205" s="928"/>
      <c r="M205" s="923" t="str">
        <f>IF(AU2="X",Sprachen!L4,"")</f>
        <v/>
      </c>
      <c r="N205" s="923"/>
      <c r="O205" s="923" t="str">
        <f>IF(AU2="X",Sprachen!L4,"")</f>
        <v/>
      </c>
      <c r="P205" s="923"/>
      <c r="Q205" s="823"/>
      <c r="R205" s="824"/>
      <c r="S205" s="823"/>
      <c r="T205" s="824"/>
      <c r="U205" s="823"/>
      <c r="V205" s="880"/>
      <c r="W205" s="880"/>
      <c r="X205" s="880"/>
      <c r="Y205" s="880"/>
      <c r="Z205" s="880"/>
      <c r="AA205" s="880"/>
      <c r="AB205" s="824"/>
      <c r="AC205" s="823"/>
      <c r="AD205" s="824"/>
      <c r="AE205" s="825"/>
      <c r="AF205" s="825"/>
      <c r="AG205" s="825"/>
      <c r="AH205" s="825"/>
      <c r="AI205" s="825"/>
      <c r="AJ205" s="825"/>
      <c r="AK205" s="825"/>
      <c r="AL205" s="825"/>
      <c r="AM205" s="825"/>
      <c r="AN205" s="825"/>
      <c r="AO205" s="825"/>
      <c r="AP205" s="826"/>
      <c r="AQ205" t="b">
        <f>M205=Sprachen!$L$4</f>
        <v>0</v>
      </c>
      <c r="AR205" s="9">
        <f t="shared" si="7"/>
        <v>0</v>
      </c>
      <c r="AS205" t="b">
        <f>O205=Sprachen!$L$4</f>
        <v>0</v>
      </c>
      <c r="AV205" s="775"/>
      <c r="AW205" s="775"/>
      <c r="AX205" s="775"/>
      <c r="AY205" s="775"/>
      <c r="BA205" s="87"/>
      <c r="BB205" s="87"/>
      <c r="BC205" s="87"/>
      <c r="BD205" s="87"/>
    </row>
    <row r="206" spans="1:56" ht="45.4" hidden="1" customHeight="1" x14ac:dyDescent="0.25">
      <c r="A206" s="914" t="s">
        <v>975</v>
      </c>
      <c r="B206" s="915"/>
      <c r="C206" s="828"/>
      <c r="D206" s="830" t="str">
        <f>Sprachen!L108</f>
        <v>Dokumentation der während der gesamten Projektlaufzeit eingesetzten Entwicklungswerkzeuge</v>
      </c>
      <c r="E206" s="830"/>
      <c r="F206" s="830"/>
      <c r="G206" s="830"/>
      <c r="H206" s="830"/>
      <c r="I206" s="830"/>
      <c r="J206" s="830"/>
      <c r="K206" s="830"/>
      <c r="L206" s="830"/>
      <c r="M206" s="831"/>
      <c r="N206" s="831"/>
      <c r="O206" s="831"/>
      <c r="P206" s="831"/>
      <c r="Q206" s="823"/>
      <c r="R206" s="824"/>
      <c r="S206" s="823"/>
      <c r="T206" s="824"/>
      <c r="U206" s="823"/>
      <c r="V206" s="880"/>
      <c r="W206" s="880"/>
      <c r="X206" s="880"/>
      <c r="Y206" s="880"/>
      <c r="Z206" s="880"/>
      <c r="AA206" s="880"/>
      <c r="AB206" s="824"/>
      <c r="AC206" s="823"/>
      <c r="AD206" s="824"/>
      <c r="AE206" s="825"/>
      <c r="AF206" s="825"/>
      <c r="AG206" s="825"/>
      <c r="AH206" s="825"/>
      <c r="AI206" s="825"/>
      <c r="AJ206" s="825"/>
      <c r="AK206" s="825"/>
      <c r="AL206" s="825"/>
      <c r="AM206" s="825"/>
      <c r="AN206" s="825"/>
      <c r="AO206" s="825"/>
      <c r="AP206" s="826"/>
      <c r="AQ206" t="b">
        <f>M206=Sprachen!$L$4</f>
        <v>0</v>
      </c>
      <c r="AR206" s="9">
        <f t="shared" si="7"/>
        <v>0</v>
      </c>
      <c r="AS206" t="b">
        <f>O206=Sprachen!$L$4</f>
        <v>0</v>
      </c>
      <c r="AV206" s="775"/>
      <c r="AW206" s="775"/>
      <c r="AX206" s="775"/>
      <c r="AY206" s="775"/>
      <c r="BA206" s="87"/>
      <c r="BB206" s="87"/>
      <c r="BC206" s="87"/>
      <c r="BD206" s="87"/>
    </row>
    <row r="207" spans="1:56" ht="39.049999999999997" hidden="1" customHeight="1" x14ac:dyDescent="0.25">
      <c r="A207" s="914" t="s">
        <v>976</v>
      </c>
      <c r="B207" s="915"/>
      <c r="C207" s="828"/>
      <c r="D207" s="830" t="str">
        <f>Sprachen!L109</f>
        <v>Dokumentation der während der gesamten Projektlaufzeit eingesetzten Testwerkzeuge</v>
      </c>
      <c r="E207" s="830"/>
      <c r="F207" s="830"/>
      <c r="G207" s="830"/>
      <c r="H207" s="830"/>
      <c r="I207" s="830"/>
      <c r="J207" s="830"/>
      <c r="K207" s="830"/>
      <c r="L207" s="830"/>
      <c r="M207" s="831"/>
      <c r="N207" s="831"/>
      <c r="O207" s="831"/>
      <c r="P207" s="831"/>
      <c r="Q207" s="823"/>
      <c r="R207" s="824"/>
      <c r="S207" s="823"/>
      <c r="T207" s="824"/>
      <c r="U207" s="823"/>
      <c r="V207" s="880"/>
      <c r="W207" s="880"/>
      <c r="X207" s="880"/>
      <c r="Y207" s="880"/>
      <c r="Z207" s="880"/>
      <c r="AA207" s="880"/>
      <c r="AB207" s="824"/>
      <c r="AC207" s="823"/>
      <c r="AD207" s="824"/>
      <c r="AE207" s="825"/>
      <c r="AF207" s="825"/>
      <c r="AG207" s="825"/>
      <c r="AH207" s="825"/>
      <c r="AI207" s="825"/>
      <c r="AJ207" s="825"/>
      <c r="AK207" s="825"/>
      <c r="AL207" s="825"/>
      <c r="AM207" s="825"/>
      <c r="AN207" s="825"/>
      <c r="AO207" s="825"/>
      <c r="AP207" s="826"/>
      <c r="AQ207" t="b">
        <f>M207=Sprachen!$L$4</f>
        <v>0</v>
      </c>
      <c r="AR207" s="9">
        <f t="shared" si="7"/>
        <v>0</v>
      </c>
      <c r="AS207" t="b">
        <f>O207=Sprachen!$L$4</f>
        <v>0</v>
      </c>
      <c r="AV207" s="775"/>
      <c r="AW207" s="775"/>
      <c r="AX207" s="775"/>
      <c r="AY207" s="775"/>
      <c r="BA207" s="87"/>
      <c r="BB207" s="87"/>
      <c r="BC207" s="87"/>
      <c r="BD207" s="87"/>
    </row>
    <row r="208" spans="1:56" ht="45.8" hidden="1" customHeight="1" x14ac:dyDescent="0.25">
      <c r="A208" s="914" t="s">
        <v>977</v>
      </c>
      <c r="B208" s="915"/>
      <c r="C208" s="828"/>
      <c r="D208" s="830" t="str">
        <f>Sprachen!L110</f>
        <v>Dokumentation des Versionsmanagements (Baseline, Konfigurationen, Änderungshistorie)</v>
      </c>
      <c r="E208" s="830"/>
      <c r="F208" s="830"/>
      <c r="G208" s="830"/>
      <c r="H208" s="830"/>
      <c r="I208" s="830"/>
      <c r="J208" s="830"/>
      <c r="K208" s="830"/>
      <c r="L208" s="830"/>
      <c r="M208" s="831"/>
      <c r="N208" s="831"/>
      <c r="O208" s="831"/>
      <c r="P208" s="831"/>
      <c r="Q208" s="823"/>
      <c r="R208" s="824"/>
      <c r="S208" s="823"/>
      <c r="T208" s="824"/>
      <c r="U208" s="823"/>
      <c r="V208" s="880"/>
      <c r="W208" s="880"/>
      <c r="X208" s="880"/>
      <c r="Y208" s="880"/>
      <c r="Z208" s="880"/>
      <c r="AA208" s="880"/>
      <c r="AB208" s="824"/>
      <c r="AC208" s="823"/>
      <c r="AD208" s="824"/>
      <c r="AE208" s="825"/>
      <c r="AF208" s="825"/>
      <c r="AG208" s="825"/>
      <c r="AH208" s="825"/>
      <c r="AI208" s="825"/>
      <c r="AJ208" s="825"/>
      <c r="AK208" s="825"/>
      <c r="AL208" s="825"/>
      <c r="AM208" s="825"/>
      <c r="AN208" s="825"/>
      <c r="AO208" s="825"/>
      <c r="AP208" s="826"/>
      <c r="AQ208" t="b">
        <f>M208=Sprachen!$L$4</f>
        <v>0</v>
      </c>
      <c r="AR208" s="9">
        <f t="shared" si="7"/>
        <v>0</v>
      </c>
      <c r="AS208" t="b">
        <f>O208=Sprachen!$L$4</f>
        <v>0</v>
      </c>
      <c r="AV208" s="775"/>
      <c r="AW208" s="775"/>
      <c r="AX208" s="775"/>
      <c r="AY208" s="775"/>
      <c r="BA208" s="87"/>
      <c r="BB208" s="87"/>
      <c r="BC208" s="87"/>
      <c r="BD208" s="87"/>
    </row>
    <row r="209" spans="1:56" ht="35.299999999999997" hidden="1" customHeight="1" thickBot="1" x14ac:dyDescent="0.3">
      <c r="A209" s="866" t="s">
        <v>978</v>
      </c>
      <c r="B209" s="867"/>
      <c r="C209" s="844"/>
      <c r="D209" s="846" t="str">
        <f>Sprachen!L221</f>
        <v>Nachweis einer Prozessbewertung (z. B. Automotive Spice)</v>
      </c>
      <c r="E209" s="846"/>
      <c r="F209" s="846"/>
      <c r="G209" s="846"/>
      <c r="H209" s="846"/>
      <c r="I209" s="846"/>
      <c r="J209" s="846"/>
      <c r="K209" s="846"/>
      <c r="L209" s="846"/>
      <c r="M209" s="868"/>
      <c r="N209" s="868"/>
      <c r="O209" s="868"/>
      <c r="P209" s="868"/>
      <c r="Q209" s="784"/>
      <c r="R209" s="785"/>
      <c r="S209" s="784"/>
      <c r="T209" s="785"/>
      <c r="U209" s="784"/>
      <c r="V209" s="817"/>
      <c r="W209" s="817"/>
      <c r="X209" s="817"/>
      <c r="Y209" s="817"/>
      <c r="Z209" s="817"/>
      <c r="AA209" s="817"/>
      <c r="AB209" s="785"/>
      <c r="AC209" s="784"/>
      <c r="AD209" s="785"/>
      <c r="AE209" s="818"/>
      <c r="AF209" s="818"/>
      <c r="AG209" s="818"/>
      <c r="AH209" s="818"/>
      <c r="AI209" s="818"/>
      <c r="AJ209" s="818"/>
      <c r="AK209" s="818"/>
      <c r="AL209" s="818"/>
      <c r="AM209" s="818"/>
      <c r="AN209" s="818"/>
      <c r="AO209" s="818"/>
      <c r="AP209" s="819"/>
      <c r="AQ209" t="b">
        <f>M209=Sprachen!$L$4</f>
        <v>0</v>
      </c>
      <c r="AR209" s="9">
        <f t="shared" si="7"/>
        <v>0</v>
      </c>
      <c r="AS209" t="b">
        <f>O209=Sprachen!$L$4</f>
        <v>0</v>
      </c>
      <c r="AV209" s="775"/>
      <c r="AW209" s="775"/>
      <c r="AX209" s="775"/>
      <c r="AY209" s="775"/>
      <c r="BA209" s="87"/>
      <c r="BB209" s="87"/>
      <c r="BC209" s="87"/>
      <c r="BD209" s="87"/>
    </row>
    <row r="210" spans="1:56" s="16" customFormat="1" ht="15" hidden="1" thickTop="1" thickBot="1" x14ac:dyDescent="0.3">
      <c r="A210" s="647"/>
      <c r="B210" s="648"/>
      <c r="C210" s="649"/>
      <c r="D210" s="804" t="str">
        <f>Sprachen!L284</f>
        <v>Produktionsprozessabnahme erforderlich</v>
      </c>
      <c r="E210" s="805"/>
      <c r="F210" s="805"/>
      <c r="G210" s="805"/>
      <c r="H210" s="805"/>
      <c r="I210" s="805"/>
      <c r="J210" s="805"/>
      <c r="K210" s="805"/>
      <c r="L210" s="805"/>
      <c r="M210" s="805"/>
      <c r="N210" s="805"/>
      <c r="O210" s="805"/>
      <c r="P210" s="805"/>
      <c r="Q210" s="805"/>
      <c r="R210" s="805"/>
      <c r="S210" s="805"/>
      <c r="T210" s="805"/>
      <c r="U210" s="805"/>
      <c r="V210" s="805"/>
      <c r="W210" s="805"/>
      <c r="X210" s="805"/>
      <c r="Y210" s="805"/>
      <c r="Z210" s="805"/>
      <c r="AA210" s="805"/>
      <c r="AB210" s="805"/>
      <c r="AC210" s="805"/>
      <c r="AD210" s="805"/>
      <c r="AE210" s="805"/>
      <c r="AF210" s="805"/>
      <c r="AG210" s="805"/>
      <c r="AH210" s="805"/>
      <c r="AI210" s="805"/>
      <c r="AJ210" s="805"/>
      <c r="AK210" s="805"/>
      <c r="AL210" s="805"/>
      <c r="AM210" s="805"/>
      <c r="AN210" s="805"/>
      <c r="AO210" s="805"/>
      <c r="AP210" s="807"/>
      <c r="AQ210"/>
      <c r="AR210" s="9"/>
      <c r="AS210"/>
      <c r="AT210"/>
      <c r="AU210"/>
      <c r="BA210" s="93"/>
      <c r="BB210" s="93"/>
      <c r="BC210" s="93"/>
      <c r="BD210" s="93"/>
    </row>
    <row r="211" spans="1:56" s="18" customFormat="1" ht="56.3" hidden="1" customHeight="1" thickTop="1" thickBot="1" x14ac:dyDescent="0.3">
      <c r="A211" s="105"/>
      <c r="B211" s="106"/>
      <c r="C211" s="107"/>
      <c r="D211" s="936" t="str">
        <f>Sprachen!L193</f>
        <v>Kundenteilnahme bei Prozessabnahme gewünscht</v>
      </c>
      <c r="E211" s="937"/>
      <c r="F211" s="937"/>
      <c r="G211" s="937"/>
      <c r="H211" s="937"/>
      <c r="I211" s="937"/>
      <c r="J211" s="937"/>
      <c r="K211" s="937"/>
      <c r="L211" s="938"/>
      <c r="M211" s="647" t="s">
        <v>2</v>
      </c>
      <c r="N211" s="649"/>
      <c r="O211" s="936" t="str">
        <f>Sprachen!L359</f>
        <v>Vereinbarte Vorgehensweise (z. B. Dauer bzw. Stückzahl des Tests)</v>
      </c>
      <c r="P211" s="937"/>
      <c r="Q211" s="937"/>
      <c r="R211" s="937"/>
      <c r="S211" s="937"/>
      <c r="T211" s="938"/>
      <c r="U211" s="939"/>
      <c r="V211" s="940"/>
      <c r="W211" s="940"/>
      <c r="X211" s="940"/>
      <c r="Y211" s="940"/>
      <c r="Z211" s="940"/>
      <c r="AA211" s="940"/>
      <c r="AB211" s="940"/>
      <c r="AC211" s="940"/>
      <c r="AD211" s="940"/>
      <c r="AE211" s="940"/>
      <c r="AF211" s="940"/>
      <c r="AG211" s="940"/>
      <c r="AH211" s="940"/>
      <c r="AI211" s="940"/>
      <c r="AJ211" s="940"/>
      <c r="AK211" s="940"/>
      <c r="AL211" s="940"/>
      <c r="AM211" s="940"/>
      <c r="AN211" s="940"/>
      <c r="AO211" s="940"/>
      <c r="AP211" s="941"/>
      <c r="AR211" s="119"/>
      <c r="AV211" s="1"/>
      <c r="AW211" s="1"/>
      <c r="AX211" s="1"/>
      <c r="AY211" s="1"/>
      <c r="BA211" s="108"/>
      <c r="BB211" s="108"/>
      <c r="BC211" s="108"/>
      <c r="BD211" s="108"/>
    </row>
    <row r="212" spans="1:56" s="16" customFormat="1" ht="15" hidden="1" thickTop="1" thickBot="1" x14ac:dyDescent="0.3">
      <c r="A212" s="929"/>
      <c r="B212" s="930"/>
      <c r="C212" s="931"/>
      <c r="D212" s="804" t="str">
        <f>Sprachen!L293</f>
        <v>Prüfungen durch Kunde</v>
      </c>
      <c r="E212" s="805"/>
      <c r="F212" s="805"/>
      <c r="G212" s="805"/>
      <c r="H212" s="805"/>
      <c r="I212" s="805"/>
      <c r="J212" s="805"/>
      <c r="K212" s="805"/>
      <c r="L212" s="805"/>
      <c r="M212" s="805"/>
      <c r="N212" s="805"/>
      <c r="O212" s="805"/>
      <c r="P212" s="805"/>
      <c r="Q212" s="805"/>
      <c r="R212" s="805"/>
      <c r="S212" s="805"/>
      <c r="T212" s="805"/>
      <c r="U212" s="805"/>
      <c r="V212" s="805"/>
      <c r="W212" s="805"/>
      <c r="X212" s="805"/>
      <c r="Y212" s="805"/>
      <c r="Z212" s="805"/>
      <c r="AA212" s="805"/>
      <c r="AB212" s="805"/>
      <c r="AC212" s="805"/>
      <c r="AD212" s="805"/>
      <c r="AE212" s="805"/>
      <c r="AF212" s="805"/>
      <c r="AG212" s="805"/>
      <c r="AH212" s="805"/>
      <c r="AI212" s="805"/>
      <c r="AJ212" s="805"/>
      <c r="AK212" s="805"/>
      <c r="AL212" s="805"/>
      <c r="AM212" s="805"/>
      <c r="AN212" s="805"/>
      <c r="AO212" s="805"/>
      <c r="AP212" s="807"/>
      <c r="AQ212"/>
      <c r="AR212" s="9"/>
      <c r="AS212"/>
      <c r="AT212"/>
      <c r="AU212"/>
      <c r="BA212" s="93"/>
      <c r="BB212" s="93"/>
      <c r="BC212" s="93"/>
      <c r="BD212" s="93"/>
    </row>
    <row r="213" spans="1:56" s="11" customFormat="1" ht="27.8" hidden="1" customHeight="1" thickTop="1" thickBot="1" x14ac:dyDescent="0.3">
      <c r="A213" s="932" t="str">
        <f>Sprachen!L49</f>
        <v>Anwendung</v>
      </c>
      <c r="B213" s="751"/>
      <c r="C213" s="751"/>
      <c r="D213" s="738" t="str">
        <f>Sprachen!L293</f>
        <v>Prüfungen durch Kunde</v>
      </c>
      <c r="E213" s="934"/>
      <c r="F213" s="934"/>
      <c r="G213" s="934"/>
      <c r="H213" s="934"/>
      <c r="I213" s="934"/>
      <c r="J213" s="934"/>
      <c r="K213" s="934"/>
      <c r="L213" s="743"/>
      <c r="M213" s="749" t="str">
        <f>Sprachen!L51</f>
        <v>Anzahl Musterteile</v>
      </c>
      <c r="N213" s="749"/>
      <c r="O213" s="749" t="str">
        <f>Sprachen!L92</f>
        <v>Dauer in Arbeitstagen</v>
      </c>
      <c r="P213" s="749"/>
      <c r="Q213" s="738" t="str">
        <f>Sprachen!L57</f>
        <v>PPF-Verfahren</v>
      </c>
      <c r="R213" s="739"/>
      <c r="S213" s="742" t="str">
        <f>Sprachen!L351</f>
        <v>Varianten-PPF</v>
      </c>
      <c r="T213" s="743"/>
      <c r="U213" s="746" t="str">
        <f>Sprachen!L310</f>
        <v>Schritt bei gestuftem PPF-Verfahren</v>
      </c>
      <c r="V213" s="747"/>
      <c r="W213" s="747"/>
      <c r="X213" s="747"/>
      <c r="Y213" s="747"/>
      <c r="Z213" s="747"/>
      <c r="AA213" s="747"/>
      <c r="AB213" s="748"/>
      <c r="AC213" s="749" t="str">
        <f>Sprachen!A381</f>
        <v>Bestandteil Requalifikation</v>
      </c>
      <c r="AD213" s="749"/>
      <c r="AE213" s="749" t="str">
        <f>Sprachen!L48</f>
        <v>Ansprechpartner Kunde</v>
      </c>
      <c r="AF213" s="749"/>
      <c r="AG213" s="749"/>
      <c r="AH213" s="749"/>
      <c r="AI213" s="749"/>
      <c r="AJ213" s="749"/>
      <c r="AK213" s="749"/>
      <c r="AL213" s="749"/>
      <c r="AM213" s="749"/>
      <c r="AN213" s="749"/>
      <c r="AO213" s="749"/>
      <c r="AP213" s="944"/>
      <c r="AR213" s="114"/>
      <c r="BA213" s="88"/>
      <c r="BB213" s="88"/>
      <c r="BC213" s="88"/>
      <c r="BD213" s="88"/>
    </row>
    <row r="214" spans="1:56" ht="47.95" hidden="1" customHeight="1" thickTop="1" thickBot="1" x14ac:dyDescent="0.3">
      <c r="A214" s="933"/>
      <c r="B214" s="753"/>
      <c r="C214" s="753"/>
      <c r="D214" s="740"/>
      <c r="E214" s="935"/>
      <c r="F214" s="935"/>
      <c r="G214" s="935"/>
      <c r="H214" s="935"/>
      <c r="I214" s="935"/>
      <c r="J214" s="935"/>
      <c r="K214" s="935"/>
      <c r="L214" s="745"/>
      <c r="M214" s="750"/>
      <c r="N214" s="750"/>
      <c r="O214" s="750"/>
      <c r="P214" s="750"/>
      <c r="Q214" s="740"/>
      <c r="R214" s="741"/>
      <c r="S214" s="744"/>
      <c r="T214" s="745"/>
      <c r="U214" s="755" t="str">
        <f>Sprachen!L306</f>
        <v>Stufe 1</v>
      </c>
      <c r="V214" s="756"/>
      <c r="W214" s="756" t="str">
        <f>Sprachen!L307</f>
        <v>Stufe 2</v>
      </c>
      <c r="X214" s="756"/>
      <c r="Y214" s="756" t="str">
        <f>Sprachen!L308</f>
        <v>Stufe 3</v>
      </c>
      <c r="Z214" s="756"/>
      <c r="AA214" s="756" t="str">
        <f>Sprachen!L309</f>
        <v>Stufe 4</v>
      </c>
      <c r="AB214" s="757"/>
      <c r="AC214" s="750"/>
      <c r="AD214" s="750"/>
      <c r="AE214" s="750"/>
      <c r="AF214" s="750"/>
      <c r="AG214" s="750"/>
      <c r="AH214" s="750"/>
      <c r="AI214" s="750"/>
      <c r="AJ214" s="750"/>
      <c r="AK214" s="750"/>
      <c r="AL214" s="750"/>
      <c r="AM214" s="750"/>
      <c r="AN214" s="750"/>
      <c r="AO214" s="750"/>
      <c r="AP214" s="945"/>
      <c r="AQ214" s="15" t="s">
        <v>73</v>
      </c>
      <c r="AR214" s="117" t="s">
        <v>902</v>
      </c>
      <c r="AS214" s="15" t="s">
        <v>699</v>
      </c>
      <c r="AT214" s="15"/>
      <c r="AU214" s="15"/>
      <c r="AV214" s="15"/>
      <c r="AW214" s="15"/>
      <c r="AX214" s="15"/>
      <c r="AY214" s="15"/>
      <c r="BA214" s="87"/>
      <c r="BB214" s="87"/>
      <c r="BC214" s="87"/>
      <c r="BD214" s="87"/>
    </row>
    <row r="215" spans="1:56" ht="14.4" hidden="1" thickTop="1" x14ac:dyDescent="0.25">
      <c r="A215" s="946"/>
      <c r="B215" s="947"/>
      <c r="C215" s="814"/>
      <c r="D215" s="948" t="str">
        <f>Sprachen!L205</f>
        <v>Maß</v>
      </c>
      <c r="E215" s="948"/>
      <c r="F215" s="948"/>
      <c r="G215" s="948"/>
      <c r="H215" s="948"/>
      <c r="I215" s="948"/>
      <c r="J215" s="948"/>
      <c r="K215" s="948"/>
      <c r="L215" s="948"/>
      <c r="M215" s="831"/>
      <c r="N215" s="831"/>
      <c r="O215" s="831"/>
      <c r="P215" s="831"/>
      <c r="Q215" s="815"/>
      <c r="R215" s="816"/>
      <c r="S215" s="832"/>
      <c r="T215" s="834"/>
      <c r="U215" s="832"/>
      <c r="V215" s="833"/>
      <c r="W215" s="833"/>
      <c r="X215" s="833"/>
      <c r="Y215" s="833"/>
      <c r="Z215" s="833"/>
      <c r="AA215" s="833"/>
      <c r="AB215" s="834"/>
      <c r="AC215" s="815"/>
      <c r="AD215" s="816"/>
      <c r="AE215" s="789"/>
      <c r="AF215" s="789"/>
      <c r="AG215" s="789"/>
      <c r="AH215" s="789"/>
      <c r="AI215" s="789"/>
      <c r="AJ215" s="789"/>
      <c r="AK215" s="789"/>
      <c r="AL215" s="789"/>
      <c r="AM215" s="789"/>
      <c r="AN215" s="789"/>
      <c r="AO215" s="789"/>
      <c r="AP215" s="790"/>
      <c r="AQ215" t="b">
        <f>A215=Sprachen!$L$4</f>
        <v>0</v>
      </c>
      <c r="AR215" s="9">
        <f t="shared" ref="AR215:AR233" si="8">COUNTIF(Q215:AB215,"X")</f>
        <v>0</v>
      </c>
      <c r="AS215" t="b">
        <f>O215=Sprachen!$L$4</f>
        <v>0</v>
      </c>
      <c r="AV215" s="775"/>
      <c r="AW215" s="775"/>
      <c r="AX215" s="775"/>
      <c r="AY215" s="775"/>
      <c r="BA215" s="87"/>
      <c r="BB215" s="87"/>
      <c r="BC215" s="87"/>
      <c r="BD215" s="87"/>
    </row>
    <row r="216" spans="1:56" hidden="1" x14ac:dyDescent="0.25">
      <c r="A216" s="942"/>
      <c r="B216" s="704"/>
      <c r="C216" s="850"/>
      <c r="D216" s="943" t="str">
        <f>Sprachen!L144</f>
        <v>Funktion</v>
      </c>
      <c r="E216" s="943"/>
      <c r="F216" s="943"/>
      <c r="G216" s="943"/>
      <c r="H216" s="943"/>
      <c r="I216" s="943"/>
      <c r="J216" s="943"/>
      <c r="K216" s="943"/>
      <c r="L216" s="943"/>
      <c r="M216" s="831"/>
      <c r="N216" s="831"/>
      <c r="O216" s="831"/>
      <c r="P216" s="831"/>
      <c r="Q216" s="823"/>
      <c r="R216" s="824"/>
      <c r="S216" s="820"/>
      <c r="T216" s="822"/>
      <c r="U216" s="820"/>
      <c r="V216" s="821"/>
      <c r="W216" s="821"/>
      <c r="X216" s="821"/>
      <c r="Y216" s="821"/>
      <c r="Z216" s="821"/>
      <c r="AA216" s="821"/>
      <c r="AB216" s="822"/>
      <c r="AC216" s="823"/>
      <c r="AD216" s="824"/>
      <c r="AE216" s="825"/>
      <c r="AF216" s="825"/>
      <c r="AG216" s="825"/>
      <c r="AH216" s="825"/>
      <c r="AI216" s="825"/>
      <c r="AJ216" s="825"/>
      <c r="AK216" s="825"/>
      <c r="AL216" s="825"/>
      <c r="AM216" s="825"/>
      <c r="AN216" s="825"/>
      <c r="AO216" s="825"/>
      <c r="AP216" s="826"/>
      <c r="AQ216" t="b">
        <f>A216=Sprachen!$L$4</f>
        <v>0</v>
      </c>
      <c r="AR216" s="9">
        <f t="shared" si="8"/>
        <v>0</v>
      </c>
      <c r="AS216" t="b">
        <f>O216=Sprachen!$L$4</f>
        <v>0</v>
      </c>
      <c r="AV216" s="775"/>
      <c r="AW216" s="775"/>
      <c r="AX216" s="775"/>
      <c r="AY216" s="775"/>
      <c r="BA216" s="87"/>
      <c r="BB216" s="87"/>
      <c r="BC216" s="87"/>
      <c r="BD216" s="87"/>
    </row>
    <row r="217" spans="1:56" hidden="1" x14ac:dyDescent="0.25">
      <c r="A217" s="942"/>
      <c r="B217" s="704"/>
      <c r="C217" s="850"/>
      <c r="D217" s="943" t="str">
        <f>Sprachen!L355</f>
        <v>Verbaubarkeit</v>
      </c>
      <c r="E217" s="943"/>
      <c r="F217" s="943"/>
      <c r="G217" s="943"/>
      <c r="H217" s="943"/>
      <c r="I217" s="943"/>
      <c r="J217" s="943"/>
      <c r="K217" s="943"/>
      <c r="L217" s="943"/>
      <c r="M217" s="831"/>
      <c r="N217" s="831"/>
      <c r="O217" s="831"/>
      <c r="P217" s="831"/>
      <c r="Q217" s="823"/>
      <c r="R217" s="824"/>
      <c r="S217" s="820"/>
      <c r="T217" s="822"/>
      <c r="U217" s="820"/>
      <c r="V217" s="821"/>
      <c r="W217" s="821"/>
      <c r="X217" s="821"/>
      <c r="Y217" s="821"/>
      <c r="Z217" s="821"/>
      <c r="AA217" s="821"/>
      <c r="AB217" s="822"/>
      <c r="AC217" s="823"/>
      <c r="AD217" s="824"/>
      <c r="AE217" s="825"/>
      <c r="AF217" s="825"/>
      <c r="AG217" s="825"/>
      <c r="AH217" s="825"/>
      <c r="AI217" s="825"/>
      <c r="AJ217" s="825"/>
      <c r="AK217" s="825"/>
      <c r="AL217" s="825"/>
      <c r="AM217" s="825"/>
      <c r="AN217" s="825"/>
      <c r="AO217" s="825"/>
      <c r="AP217" s="826"/>
      <c r="AQ217" t="b">
        <f>A217=Sprachen!$L$4</f>
        <v>0</v>
      </c>
      <c r="AR217" s="9">
        <f t="shared" si="8"/>
        <v>0</v>
      </c>
      <c r="AS217" t="b">
        <f>O217=Sprachen!$L$4</f>
        <v>0</v>
      </c>
      <c r="AV217" s="775"/>
      <c r="AW217" s="775"/>
      <c r="AX217" s="775"/>
      <c r="AY217" s="775"/>
      <c r="BA217" s="87"/>
      <c r="BB217" s="87"/>
      <c r="BC217" s="87"/>
      <c r="BD217" s="87"/>
    </row>
    <row r="218" spans="1:56" hidden="1" x14ac:dyDescent="0.25">
      <c r="A218" s="942"/>
      <c r="B218" s="704"/>
      <c r="C218" s="850"/>
      <c r="D218" s="943" t="str">
        <f>Sprachen!L367</f>
        <v>Werkstoff</v>
      </c>
      <c r="E218" s="943"/>
      <c r="F218" s="943"/>
      <c r="G218" s="943"/>
      <c r="H218" s="943"/>
      <c r="I218" s="943"/>
      <c r="J218" s="943"/>
      <c r="K218" s="943"/>
      <c r="L218" s="943"/>
      <c r="M218" s="831"/>
      <c r="N218" s="831"/>
      <c r="O218" s="831"/>
      <c r="P218" s="831"/>
      <c r="Q218" s="823"/>
      <c r="R218" s="824"/>
      <c r="S218" s="820"/>
      <c r="T218" s="822"/>
      <c r="U218" s="820"/>
      <c r="V218" s="821"/>
      <c r="W218" s="821"/>
      <c r="X218" s="821"/>
      <c r="Y218" s="821"/>
      <c r="Z218" s="821"/>
      <c r="AA218" s="821"/>
      <c r="AB218" s="822"/>
      <c r="AC218" s="823"/>
      <c r="AD218" s="824"/>
      <c r="AE218" s="825"/>
      <c r="AF218" s="825"/>
      <c r="AG218" s="825"/>
      <c r="AH218" s="825"/>
      <c r="AI218" s="825"/>
      <c r="AJ218" s="825"/>
      <c r="AK218" s="825"/>
      <c r="AL218" s="825"/>
      <c r="AM218" s="825"/>
      <c r="AN218" s="825"/>
      <c r="AO218" s="825"/>
      <c r="AP218" s="826"/>
      <c r="AQ218" t="b">
        <f>A218=Sprachen!$L$4</f>
        <v>0</v>
      </c>
      <c r="AR218" s="9">
        <f t="shared" si="8"/>
        <v>0</v>
      </c>
      <c r="AS218" t="b">
        <f>O218=Sprachen!$L$4</f>
        <v>0</v>
      </c>
      <c r="AV218" s="775"/>
      <c r="AW218" s="775"/>
      <c r="AX218" s="775"/>
      <c r="AY218" s="775"/>
      <c r="BA218" s="87"/>
      <c r="BB218" s="87"/>
      <c r="BC218" s="87"/>
      <c r="BD218" s="87"/>
    </row>
    <row r="219" spans="1:56" hidden="1" x14ac:dyDescent="0.25">
      <c r="A219" s="942"/>
      <c r="B219" s="704"/>
      <c r="C219" s="850"/>
      <c r="D219" s="949" t="str">
        <f>Sprachen!L185</f>
        <v>Korrosion</v>
      </c>
      <c r="E219" s="950"/>
      <c r="F219" s="950"/>
      <c r="G219" s="950"/>
      <c r="H219" s="950"/>
      <c r="I219" s="950"/>
      <c r="J219" s="950"/>
      <c r="K219" s="950"/>
      <c r="L219" s="951"/>
      <c r="M219" s="831"/>
      <c r="N219" s="831"/>
      <c r="O219" s="831"/>
      <c r="P219" s="831"/>
      <c r="Q219" s="823"/>
      <c r="R219" s="824"/>
      <c r="S219" s="820"/>
      <c r="T219" s="822"/>
      <c r="U219" s="820"/>
      <c r="V219" s="821"/>
      <c r="W219" s="821"/>
      <c r="X219" s="821"/>
      <c r="Y219" s="821"/>
      <c r="Z219" s="821"/>
      <c r="AA219" s="821"/>
      <c r="AB219" s="822"/>
      <c r="AC219" s="823"/>
      <c r="AD219" s="824"/>
      <c r="AE219" s="825"/>
      <c r="AF219" s="825"/>
      <c r="AG219" s="825"/>
      <c r="AH219" s="825"/>
      <c r="AI219" s="825"/>
      <c r="AJ219" s="825"/>
      <c r="AK219" s="825"/>
      <c r="AL219" s="825"/>
      <c r="AM219" s="825"/>
      <c r="AN219" s="825"/>
      <c r="AO219" s="825"/>
      <c r="AP219" s="826"/>
      <c r="AQ219" t="b">
        <f>A219=Sprachen!$L$4</f>
        <v>0</v>
      </c>
      <c r="AR219" s="9">
        <f t="shared" si="8"/>
        <v>0</v>
      </c>
      <c r="AS219" t="b">
        <f>O219=Sprachen!$L$4</f>
        <v>0</v>
      </c>
      <c r="AV219" s="775"/>
      <c r="AW219" s="775"/>
      <c r="AX219" s="775"/>
      <c r="AY219" s="775"/>
      <c r="BA219" s="87"/>
      <c r="BB219" s="87"/>
      <c r="BC219" s="87"/>
      <c r="BD219" s="87"/>
    </row>
    <row r="220" spans="1:56" hidden="1" x14ac:dyDescent="0.25">
      <c r="A220" s="942"/>
      <c r="B220" s="704"/>
      <c r="C220" s="850"/>
      <c r="D220" s="949" t="str">
        <f>Sprachen!L195</f>
        <v>Lacktechnik</v>
      </c>
      <c r="E220" s="950"/>
      <c r="F220" s="950"/>
      <c r="G220" s="950"/>
      <c r="H220" s="950"/>
      <c r="I220" s="950"/>
      <c r="J220" s="950"/>
      <c r="K220" s="950"/>
      <c r="L220" s="951"/>
      <c r="M220" s="831"/>
      <c r="N220" s="831"/>
      <c r="O220" s="831"/>
      <c r="P220" s="831"/>
      <c r="Q220" s="823"/>
      <c r="R220" s="824"/>
      <c r="S220" s="820"/>
      <c r="T220" s="822"/>
      <c r="U220" s="820"/>
      <c r="V220" s="821"/>
      <c r="W220" s="821"/>
      <c r="X220" s="821"/>
      <c r="Y220" s="821"/>
      <c r="Z220" s="821"/>
      <c r="AA220" s="821"/>
      <c r="AB220" s="822"/>
      <c r="AC220" s="823"/>
      <c r="AD220" s="824"/>
      <c r="AE220" s="825"/>
      <c r="AF220" s="825"/>
      <c r="AG220" s="825"/>
      <c r="AH220" s="825"/>
      <c r="AI220" s="825"/>
      <c r="AJ220" s="825"/>
      <c r="AK220" s="825"/>
      <c r="AL220" s="825"/>
      <c r="AM220" s="825"/>
      <c r="AN220" s="825"/>
      <c r="AO220" s="825"/>
      <c r="AP220" s="826"/>
      <c r="AQ220" t="b">
        <f>A220=Sprachen!$L$4</f>
        <v>0</v>
      </c>
      <c r="AR220" s="9">
        <f t="shared" si="8"/>
        <v>0</v>
      </c>
      <c r="AS220" t="b">
        <f>O220=Sprachen!$L$4</f>
        <v>0</v>
      </c>
      <c r="AV220" s="775"/>
      <c r="AW220" s="775"/>
      <c r="AX220" s="775"/>
      <c r="AY220" s="775"/>
      <c r="BA220" s="87"/>
      <c r="BB220" s="87"/>
      <c r="BC220" s="87"/>
      <c r="BD220" s="87"/>
    </row>
    <row r="221" spans="1:56" hidden="1" x14ac:dyDescent="0.25">
      <c r="A221" s="942"/>
      <c r="B221" s="704"/>
      <c r="C221" s="850"/>
      <c r="D221" s="949" t="str">
        <f>Sprachen!L133</f>
        <v>Farbton</v>
      </c>
      <c r="E221" s="950"/>
      <c r="F221" s="950"/>
      <c r="G221" s="950"/>
      <c r="H221" s="950"/>
      <c r="I221" s="950"/>
      <c r="J221" s="950"/>
      <c r="K221" s="950"/>
      <c r="L221" s="951"/>
      <c r="M221" s="831"/>
      <c r="N221" s="831"/>
      <c r="O221" s="831"/>
      <c r="P221" s="831"/>
      <c r="Q221" s="823"/>
      <c r="R221" s="824"/>
      <c r="S221" s="820"/>
      <c r="T221" s="822"/>
      <c r="U221" s="820"/>
      <c r="V221" s="821"/>
      <c r="W221" s="821"/>
      <c r="X221" s="821"/>
      <c r="Y221" s="821"/>
      <c r="Z221" s="821"/>
      <c r="AA221" s="821"/>
      <c r="AB221" s="822"/>
      <c r="AC221" s="823"/>
      <c r="AD221" s="824"/>
      <c r="AE221" s="825"/>
      <c r="AF221" s="825"/>
      <c r="AG221" s="825"/>
      <c r="AH221" s="825"/>
      <c r="AI221" s="825"/>
      <c r="AJ221" s="825"/>
      <c r="AK221" s="825"/>
      <c r="AL221" s="825"/>
      <c r="AM221" s="825"/>
      <c r="AN221" s="825"/>
      <c r="AO221" s="825"/>
      <c r="AP221" s="826"/>
      <c r="AQ221" t="b">
        <f>A221=Sprachen!$L$4</f>
        <v>0</v>
      </c>
      <c r="AR221" s="9">
        <f t="shared" si="8"/>
        <v>0</v>
      </c>
      <c r="AS221" t="b">
        <f>O221=Sprachen!$L$4</f>
        <v>0</v>
      </c>
      <c r="AV221" s="775"/>
      <c r="AW221" s="775"/>
      <c r="AX221" s="775"/>
      <c r="AY221" s="775"/>
      <c r="BA221" s="87"/>
      <c r="BB221" s="87"/>
      <c r="BC221" s="87"/>
      <c r="BD221" s="87"/>
    </row>
    <row r="222" spans="1:56" hidden="1" x14ac:dyDescent="0.25">
      <c r="A222" s="942"/>
      <c r="B222" s="704"/>
      <c r="C222" s="850"/>
      <c r="D222" s="943" t="str">
        <f>Sprachen!L251</f>
        <v>Oberfläche, Narbung</v>
      </c>
      <c r="E222" s="943"/>
      <c r="F222" s="943"/>
      <c r="G222" s="943"/>
      <c r="H222" s="943"/>
      <c r="I222" s="943"/>
      <c r="J222" s="943"/>
      <c r="K222" s="943"/>
      <c r="L222" s="943"/>
      <c r="M222" s="831"/>
      <c r="N222" s="831"/>
      <c r="O222" s="831"/>
      <c r="P222" s="831"/>
      <c r="Q222" s="823"/>
      <c r="R222" s="824"/>
      <c r="S222" s="820"/>
      <c r="T222" s="822"/>
      <c r="U222" s="820"/>
      <c r="V222" s="821"/>
      <c r="W222" s="821"/>
      <c r="X222" s="821"/>
      <c r="Y222" s="821"/>
      <c r="Z222" s="821"/>
      <c r="AA222" s="821"/>
      <c r="AB222" s="822"/>
      <c r="AC222" s="823"/>
      <c r="AD222" s="824"/>
      <c r="AE222" s="825"/>
      <c r="AF222" s="825"/>
      <c r="AG222" s="825"/>
      <c r="AH222" s="825"/>
      <c r="AI222" s="825"/>
      <c r="AJ222" s="825"/>
      <c r="AK222" s="825"/>
      <c r="AL222" s="825"/>
      <c r="AM222" s="825"/>
      <c r="AN222" s="825"/>
      <c r="AO222" s="825"/>
      <c r="AP222" s="826"/>
      <c r="AQ222" t="b">
        <f>A222=Sprachen!$L$4</f>
        <v>0</v>
      </c>
      <c r="AR222" s="9">
        <f t="shared" si="8"/>
        <v>0</v>
      </c>
      <c r="AS222" t="b">
        <f>O222=Sprachen!$L$4</f>
        <v>0</v>
      </c>
      <c r="AV222" s="775"/>
      <c r="AW222" s="775"/>
      <c r="AX222" s="775"/>
      <c r="AY222" s="775"/>
      <c r="BA222" s="87"/>
      <c r="BB222" s="87"/>
      <c r="BC222" s="87"/>
      <c r="BD222" s="87"/>
    </row>
    <row r="223" spans="1:56" hidden="1" x14ac:dyDescent="0.25">
      <c r="A223" s="942"/>
      <c r="B223" s="704"/>
      <c r="C223" s="850"/>
      <c r="D223" s="943" t="str">
        <f>Sprachen!L282</f>
        <v>Prozess</v>
      </c>
      <c r="E223" s="943"/>
      <c r="F223" s="943"/>
      <c r="G223" s="943"/>
      <c r="H223" s="943"/>
      <c r="I223" s="943"/>
      <c r="J223" s="943"/>
      <c r="K223" s="943"/>
      <c r="L223" s="943"/>
      <c r="M223" s="831"/>
      <c r="N223" s="831"/>
      <c r="O223" s="831"/>
      <c r="P223" s="831"/>
      <c r="Q223" s="823"/>
      <c r="R223" s="824"/>
      <c r="S223" s="820"/>
      <c r="T223" s="822"/>
      <c r="U223" s="820"/>
      <c r="V223" s="821"/>
      <c r="W223" s="821"/>
      <c r="X223" s="821"/>
      <c r="Y223" s="821"/>
      <c r="Z223" s="821"/>
      <c r="AA223" s="821"/>
      <c r="AB223" s="822"/>
      <c r="AC223" s="823"/>
      <c r="AD223" s="824"/>
      <c r="AE223" s="825"/>
      <c r="AF223" s="825"/>
      <c r="AG223" s="825"/>
      <c r="AH223" s="825"/>
      <c r="AI223" s="825"/>
      <c r="AJ223" s="825"/>
      <c r="AK223" s="825"/>
      <c r="AL223" s="825"/>
      <c r="AM223" s="825"/>
      <c r="AN223" s="825"/>
      <c r="AO223" s="825"/>
      <c r="AP223" s="826"/>
      <c r="AQ223" t="b">
        <f>A223=Sprachen!$L$4</f>
        <v>0</v>
      </c>
      <c r="AR223" s="9">
        <f t="shared" si="8"/>
        <v>0</v>
      </c>
      <c r="AS223" t="b">
        <f>O223=Sprachen!$L$4</f>
        <v>0</v>
      </c>
      <c r="AV223" s="775"/>
      <c r="AW223" s="775"/>
      <c r="AX223" s="775"/>
      <c r="AY223" s="775"/>
      <c r="BA223" s="87"/>
      <c r="BB223" s="87"/>
      <c r="BC223" s="87"/>
      <c r="BD223" s="87"/>
    </row>
    <row r="224" spans="1:56" hidden="1" x14ac:dyDescent="0.25">
      <c r="A224" s="942"/>
      <c r="B224" s="704"/>
      <c r="C224" s="850"/>
      <c r="D224" s="952"/>
      <c r="E224" s="952"/>
      <c r="F224" s="952"/>
      <c r="G224" s="952"/>
      <c r="H224" s="952"/>
      <c r="I224" s="952"/>
      <c r="J224" s="952"/>
      <c r="K224" s="952"/>
      <c r="L224" s="952"/>
      <c r="M224" s="831"/>
      <c r="N224" s="831"/>
      <c r="O224" s="831"/>
      <c r="P224" s="831"/>
      <c r="Q224" s="823"/>
      <c r="R224" s="824"/>
      <c r="S224" s="820"/>
      <c r="T224" s="822"/>
      <c r="U224" s="820"/>
      <c r="V224" s="821"/>
      <c r="W224" s="821"/>
      <c r="X224" s="821"/>
      <c r="Y224" s="821"/>
      <c r="Z224" s="821"/>
      <c r="AA224" s="821"/>
      <c r="AB224" s="822"/>
      <c r="AC224" s="823"/>
      <c r="AD224" s="824"/>
      <c r="AE224" s="825"/>
      <c r="AF224" s="825"/>
      <c r="AG224" s="825"/>
      <c r="AH224" s="825"/>
      <c r="AI224" s="825"/>
      <c r="AJ224" s="825"/>
      <c r="AK224" s="825"/>
      <c r="AL224" s="825"/>
      <c r="AM224" s="825"/>
      <c r="AN224" s="825"/>
      <c r="AO224" s="825"/>
      <c r="AP224" s="826"/>
      <c r="AQ224" t="b">
        <f>A224=Sprachen!$L$4</f>
        <v>0</v>
      </c>
      <c r="AR224" s="9">
        <f t="shared" si="8"/>
        <v>0</v>
      </c>
      <c r="AS224" t="b">
        <f>O224=Sprachen!$L$4</f>
        <v>0</v>
      </c>
      <c r="AV224" s="775"/>
      <c r="AW224" s="775"/>
      <c r="AX224" s="775"/>
      <c r="AY224" s="775"/>
      <c r="BA224" s="87"/>
      <c r="BB224" s="87"/>
      <c r="BC224" s="87"/>
      <c r="BD224" s="87"/>
    </row>
    <row r="225" spans="1:56" hidden="1" x14ac:dyDescent="0.25">
      <c r="A225" s="942"/>
      <c r="B225" s="704"/>
      <c r="C225" s="850"/>
      <c r="D225" s="952"/>
      <c r="E225" s="952"/>
      <c r="F225" s="952"/>
      <c r="G225" s="952"/>
      <c r="H225" s="952"/>
      <c r="I225" s="952"/>
      <c r="J225" s="952"/>
      <c r="K225" s="952"/>
      <c r="L225" s="952"/>
      <c r="M225" s="831"/>
      <c r="N225" s="831"/>
      <c r="O225" s="831"/>
      <c r="P225" s="831"/>
      <c r="Q225" s="823"/>
      <c r="R225" s="824"/>
      <c r="S225" s="820"/>
      <c r="T225" s="822"/>
      <c r="U225" s="820"/>
      <c r="V225" s="821"/>
      <c r="W225" s="821"/>
      <c r="X225" s="821"/>
      <c r="Y225" s="821"/>
      <c r="Z225" s="821"/>
      <c r="AA225" s="821"/>
      <c r="AB225" s="822"/>
      <c r="AC225" s="823"/>
      <c r="AD225" s="824"/>
      <c r="AE225" s="825"/>
      <c r="AF225" s="825"/>
      <c r="AG225" s="825"/>
      <c r="AH225" s="825"/>
      <c r="AI225" s="825"/>
      <c r="AJ225" s="825"/>
      <c r="AK225" s="825"/>
      <c r="AL225" s="825"/>
      <c r="AM225" s="825"/>
      <c r="AN225" s="825"/>
      <c r="AO225" s="825"/>
      <c r="AP225" s="826"/>
      <c r="AQ225" t="b">
        <f>A225=Sprachen!$L$4</f>
        <v>0</v>
      </c>
      <c r="AR225" s="9">
        <f t="shared" si="8"/>
        <v>0</v>
      </c>
      <c r="AS225" t="b">
        <f>O225=Sprachen!$L$4</f>
        <v>0</v>
      </c>
      <c r="AV225" s="775"/>
      <c r="AW225" s="775"/>
      <c r="AX225" s="775"/>
      <c r="AY225" s="775"/>
      <c r="BA225" s="87"/>
      <c r="BB225" s="87"/>
      <c r="BC225" s="87"/>
      <c r="BD225" s="87"/>
    </row>
    <row r="226" spans="1:56" hidden="1" x14ac:dyDescent="0.25">
      <c r="A226" s="942"/>
      <c r="B226" s="704"/>
      <c r="C226" s="850"/>
      <c r="D226" s="952"/>
      <c r="E226" s="952"/>
      <c r="F226" s="952"/>
      <c r="G226" s="952"/>
      <c r="H226" s="952"/>
      <c r="I226" s="952"/>
      <c r="J226" s="952"/>
      <c r="K226" s="952"/>
      <c r="L226" s="952"/>
      <c r="M226" s="831"/>
      <c r="N226" s="831"/>
      <c r="O226" s="831"/>
      <c r="P226" s="831"/>
      <c r="Q226" s="823"/>
      <c r="R226" s="824"/>
      <c r="S226" s="820"/>
      <c r="T226" s="822"/>
      <c r="U226" s="820"/>
      <c r="V226" s="821"/>
      <c r="W226" s="821"/>
      <c r="X226" s="821"/>
      <c r="Y226" s="821"/>
      <c r="Z226" s="821"/>
      <c r="AA226" s="821"/>
      <c r="AB226" s="822"/>
      <c r="AC226" s="823"/>
      <c r="AD226" s="824"/>
      <c r="AE226" s="825"/>
      <c r="AF226" s="825"/>
      <c r="AG226" s="825"/>
      <c r="AH226" s="825"/>
      <c r="AI226" s="825"/>
      <c r="AJ226" s="825"/>
      <c r="AK226" s="825"/>
      <c r="AL226" s="825"/>
      <c r="AM226" s="825"/>
      <c r="AN226" s="825"/>
      <c r="AO226" s="825"/>
      <c r="AP226" s="826"/>
      <c r="AQ226" t="b">
        <f>A226=Sprachen!$L$4</f>
        <v>0</v>
      </c>
      <c r="AR226" s="9">
        <f t="shared" si="8"/>
        <v>0</v>
      </c>
      <c r="AS226" t="b">
        <f>O226=Sprachen!$L$4</f>
        <v>0</v>
      </c>
      <c r="AV226" s="775"/>
      <c r="AW226" s="775"/>
      <c r="AX226" s="775"/>
      <c r="AY226" s="775"/>
      <c r="BA226" s="87"/>
      <c r="BB226" s="87"/>
      <c r="BC226" s="87"/>
      <c r="BD226" s="87"/>
    </row>
    <row r="227" spans="1:56" hidden="1" x14ac:dyDescent="0.25">
      <c r="A227" s="942"/>
      <c r="B227" s="704"/>
      <c r="C227" s="850"/>
      <c r="D227" s="952"/>
      <c r="E227" s="952"/>
      <c r="F227" s="952"/>
      <c r="G227" s="952"/>
      <c r="H227" s="952"/>
      <c r="I227" s="952"/>
      <c r="J227" s="952"/>
      <c r="K227" s="952"/>
      <c r="L227" s="952"/>
      <c r="M227" s="831"/>
      <c r="N227" s="831"/>
      <c r="O227" s="831"/>
      <c r="P227" s="831"/>
      <c r="Q227" s="823"/>
      <c r="R227" s="824"/>
      <c r="S227" s="820"/>
      <c r="T227" s="822"/>
      <c r="U227" s="820"/>
      <c r="V227" s="821"/>
      <c r="W227" s="821"/>
      <c r="X227" s="821"/>
      <c r="Y227" s="821"/>
      <c r="Z227" s="821"/>
      <c r="AA227" s="821"/>
      <c r="AB227" s="822"/>
      <c r="AC227" s="823"/>
      <c r="AD227" s="824"/>
      <c r="AE227" s="825"/>
      <c r="AF227" s="825"/>
      <c r="AG227" s="825"/>
      <c r="AH227" s="825"/>
      <c r="AI227" s="825"/>
      <c r="AJ227" s="825"/>
      <c r="AK227" s="825"/>
      <c r="AL227" s="825"/>
      <c r="AM227" s="825"/>
      <c r="AN227" s="825"/>
      <c r="AO227" s="825"/>
      <c r="AP227" s="826"/>
      <c r="AQ227" t="b">
        <f>A227=Sprachen!$L$4</f>
        <v>0</v>
      </c>
      <c r="AR227" s="9">
        <f t="shared" si="8"/>
        <v>0</v>
      </c>
      <c r="AS227" t="b">
        <f>O227=Sprachen!$L$4</f>
        <v>0</v>
      </c>
      <c r="AV227" s="775"/>
      <c r="AW227" s="775"/>
      <c r="AX227" s="775"/>
      <c r="AY227" s="775"/>
      <c r="BA227" s="87"/>
      <c r="BB227" s="87"/>
      <c r="BC227" s="87"/>
      <c r="BD227" s="87"/>
    </row>
    <row r="228" spans="1:56" hidden="1" x14ac:dyDescent="0.25">
      <c r="A228" s="942"/>
      <c r="B228" s="704"/>
      <c r="C228" s="850"/>
      <c r="D228" s="952"/>
      <c r="E228" s="952"/>
      <c r="F228" s="952"/>
      <c r="G228" s="952"/>
      <c r="H228" s="952"/>
      <c r="I228" s="952"/>
      <c r="J228" s="952"/>
      <c r="K228" s="952"/>
      <c r="L228" s="952"/>
      <c r="M228" s="831"/>
      <c r="N228" s="831"/>
      <c r="O228" s="831"/>
      <c r="P228" s="831"/>
      <c r="Q228" s="823"/>
      <c r="R228" s="824"/>
      <c r="S228" s="820"/>
      <c r="T228" s="822"/>
      <c r="U228" s="820"/>
      <c r="V228" s="821"/>
      <c r="W228" s="821"/>
      <c r="X228" s="821"/>
      <c r="Y228" s="821"/>
      <c r="Z228" s="821"/>
      <c r="AA228" s="821"/>
      <c r="AB228" s="822"/>
      <c r="AC228" s="823"/>
      <c r="AD228" s="824"/>
      <c r="AE228" s="825"/>
      <c r="AF228" s="825"/>
      <c r="AG228" s="825"/>
      <c r="AH228" s="825"/>
      <c r="AI228" s="825"/>
      <c r="AJ228" s="825"/>
      <c r="AK228" s="825"/>
      <c r="AL228" s="825"/>
      <c r="AM228" s="825"/>
      <c r="AN228" s="825"/>
      <c r="AO228" s="825"/>
      <c r="AP228" s="826"/>
      <c r="AQ228" t="b">
        <f>A228=Sprachen!$L$4</f>
        <v>0</v>
      </c>
      <c r="AR228" s="9">
        <f t="shared" si="8"/>
        <v>0</v>
      </c>
      <c r="AS228" t="b">
        <f>O228=Sprachen!$L$4</f>
        <v>0</v>
      </c>
      <c r="AV228" s="775"/>
      <c r="AW228" s="775"/>
      <c r="AX228" s="775"/>
      <c r="AY228" s="775"/>
      <c r="BA228" s="87"/>
      <c r="BB228" s="87"/>
      <c r="BC228" s="87"/>
      <c r="BD228" s="87"/>
    </row>
    <row r="229" spans="1:56" hidden="1" x14ac:dyDescent="0.25">
      <c r="A229" s="942"/>
      <c r="B229" s="704"/>
      <c r="C229" s="850"/>
      <c r="D229" s="952"/>
      <c r="E229" s="952"/>
      <c r="F229" s="952"/>
      <c r="G229" s="952"/>
      <c r="H229" s="952"/>
      <c r="I229" s="952"/>
      <c r="J229" s="952"/>
      <c r="K229" s="952"/>
      <c r="L229" s="952"/>
      <c r="M229" s="831"/>
      <c r="N229" s="831"/>
      <c r="O229" s="831"/>
      <c r="P229" s="831"/>
      <c r="Q229" s="823"/>
      <c r="R229" s="824"/>
      <c r="S229" s="820"/>
      <c r="T229" s="822"/>
      <c r="U229" s="820"/>
      <c r="V229" s="821"/>
      <c r="W229" s="821"/>
      <c r="X229" s="821"/>
      <c r="Y229" s="821"/>
      <c r="Z229" s="821"/>
      <c r="AA229" s="821"/>
      <c r="AB229" s="822"/>
      <c r="AC229" s="823"/>
      <c r="AD229" s="824"/>
      <c r="AE229" s="825"/>
      <c r="AF229" s="825"/>
      <c r="AG229" s="825"/>
      <c r="AH229" s="825"/>
      <c r="AI229" s="825"/>
      <c r="AJ229" s="825"/>
      <c r="AK229" s="825"/>
      <c r="AL229" s="825"/>
      <c r="AM229" s="825"/>
      <c r="AN229" s="825"/>
      <c r="AO229" s="825"/>
      <c r="AP229" s="826"/>
      <c r="AQ229" t="b">
        <f>A229=Sprachen!$L$4</f>
        <v>0</v>
      </c>
      <c r="AR229" s="9">
        <f t="shared" si="8"/>
        <v>0</v>
      </c>
      <c r="AS229" t="b">
        <f>O229=Sprachen!$L$4</f>
        <v>0</v>
      </c>
      <c r="AV229" s="775"/>
      <c r="AW229" s="775"/>
      <c r="AX229" s="775"/>
      <c r="AY229" s="775"/>
      <c r="BA229" s="87"/>
      <c r="BB229" s="87"/>
      <c r="BC229" s="87"/>
      <c r="BD229" s="87"/>
    </row>
    <row r="230" spans="1:56" hidden="1" x14ac:dyDescent="0.25">
      <c r="A230" s="942"/>
      <c r="B230" s="704"/>
      <c r="C230" s="850"/>
      <c r="D230" s="952"/>
      <c r="E230" s="952"/>
      <c r="F230" s="952"/>
      <c r="G230" s="952"/>
      <c r="H230" s="952"/>
      <c r="I230" s="952"/>
      <c r="J230" s="952"/>
      <c r="K230" s="952"/>
      <c r="L230" s="952"/>
      <c r="M230" s="831"/>
      <c r="N230" s="831"/>
      <c r="O230" s="831"/>
      <c r="P230" s="831"/>
      <c r="Q230" s="823"/>
      <c r="R230" s="824"/>
      <c r="S230" s="820"/>
      <c r="T230" s="822"/>
      <c r="U230" s="820"/>
      <c r="V230" s="821"/>
      <c r="W230" s="821"/>
      <c r="X230" s="821"/>
      <c r="Y230" s="821"/>
      <c r="Z230" s="821"/>
      <c r="AA230" s="821"/>
      <c r="AB230" s="822"/>
      <c r="AC230" s="823"/>
      <c r="AD230" s="824"/>
      <c r="AE230" s="825"/>
      <c r="AF230" s="825"/>
      <c r="AG230" s="825"/>
      <c r="AH230" s="825"/>
      <c r="AI230" s="825"/>
      <c r="AJ230" s="825"/>
      <c r="AK230" s="825"/>
      <c r="AL230" s="825"/>
      <c r="AM230" s="825"/>
      <c r="AN230" s="825"/>
      <c r="AO230" s="825"/>
      <c r="AP230" s="826"/>
      <c r="AQ230" t="b">
        <f>A230=Sprachen!$L$4</f>
        <v>0</v>
      </c>
      <c r="AR230" s="9">
        <f t="shared" si="8"/>
        <v>0</v>
      </c>
      <c r="AS230" t="b">
        <f>O230=Sprachen!$L$4</f>
        <v>0</v>
      </c>
      <c r="AV230" s="775"/>
      <c r="AW230" s="775"/>
      <c r="AX230" s="775"/>
      <c r="AY230" s="775"/>
      <c r="BA230" s="87"/>
      <c r="BB230" s="87"/>
      <c r="BC230" s="87"/>
      <c r="BD230" s="87"/>
    </row>
    <row r="231" spans="1:56" hidden="1" x14ac:dyDescent="0.25">
      <c r="A231" s="942"/>
      <c r="B231" s="704"/>
      <c r="C231" s="850"/>
      <c r="D231" s="952"/>
      <c r="E231" s="952"/>
      <c r="F231" s="952"/>
      <c r="G231" s="952"/>
      <c r="H231" s="952"/>
      <c r="I231" s="952"/>
      <c r="J231" s="952"/>
      <c r="K231" s="952"/>
      <c r="L231" s="952"/>
      <c r="M231" s="831"/>
      <c r="N231" s="831"/>
      <c r="O231" s="831"/>
      <c r="P231" s="831"/>
      <c r="Q231" s="823"/>
      <c r="R231" s="824"/>
      <c r="S231" s="820"/>
      <c r="T231" s="822"/>
      <c r="U231" s="820"/>
      <c r="V231" s="821"/>
      <c r="W231" s="821"/>
      <c r="X231" s="821"/>
      <c r="Y231" s="821"/>
      <c r="Z231" s="821"/>
      <c r="AA231" s="821"/>
      <c r="AB231" s="822"/>
      <c r="AC231" s="823"/>
      <c r="AD231" s="824"/>
      <c r="AE231" s="825"/>
      <c r="AF231" s="825"/>
      <c r="AG231" s="825"/>
      <c r="AH231" s="825"/>
      <c r="AI231" s="825"/>
      <c r="AJ231" s="825"/>
      <c r="AK231" s="825"/>
      <c r="AL231" s="825"/>
      <c r="AM231" s="825"/>
      <c r="AN231" s="825"/>
      <c r="AO231" s="825"/>
      <c r="AP231" s="826"/>
      <c r="AQ231" t="b">
        <f>A231=Sprachen!$L$4</f>
        <v>0</v>
      </c>
      <c r="AR231" s="9">
        <f t="shared" si="8"/>
        <v>0</v>
      </c>
      <c r="AS231" t="b">
        <f>O231=Sprachen!$L$4</f>
        <v>0</v>
      </c>
      <c r="AV231" s="775"/>
      <c r="AW231" s="775"/>
      <c r="AX231" s="775"/>
      <c r="AY231" s="775"/>
      <c r="BA231" s="87"/>
      <c r="BB231" s="87"/>
      <c r="BC231" s="87"/>
      <c r="BD231" s="87"/>
    </row>
    <row r="232" spans="1:56" hidden="1" x14ac:dyDescent="0.25">
      <c r="A232" s="942"/>
      <c r="B232" s="704"/>
      <c r="C232" s="850"/>
      <c r="D232" s="952"/>
      <c r="E232" s="952"/>
      <c r="F232" s="952"/>
      <c r="G232" s="952"/>
      <c r="H232" s="952"/>
      <c r="I232" s="952"/>
      <c r="J232" s="952"/>
      <c r="K232" s="952"/>
      <c r="L232" s="952"/>
      <c r="M232" s="831"/>
      <c r="N232" s="831"/>
      <c r="O232" s="831"/>
      <c r="P232" s="831"/>
      <c r="Q232" s="823"/>
      <c r="R232" s="824"/>
      <c r="S232" s="820"/>
      <c r="T232" s="822"/>
      <c r="U232" s="820"/>
      <c r="V232" s="821"/>
      <c r="W232" s="821"/>
      <c r="X232" s="821"/>
      <c r="Y232" s="821"/>
      <c r="Z232" s="821"/>
      <c r="AA232" s="821"/>
      <c r="AB232" s="822"/>
      <c r="AC232" s="823"/>
      <c r="AD232" s="824"/>
      <c r="AE232" s="825"/>
      <c r="AF232" s="825"/>
      <c r="AG232" s="825"/>
      <c r="AH232" s="825"/>
      <c r="AI232" s="825"/>
      <c r="AJ232" s="825"/>
      <c r="AK232" s="825"/>
      <c r="AL232" s="825"/>
      <c r="AM232" s="825"/>
      <c r="AN232" s="825"/>
      <c r="AO232" s="825"/>
      <c r="AP232" s="826"/>
      <c r="AQ232" t="b">
        <f>A232=Sprachen!$L$4</f>
        <v>0</v>
      </c>
      <c r="AR232" s="9">
        <f t="shared" si="8"/>
        <v>0</v>
      </c>
      <c r="AS232" t="b">
        <f>O232=Sprachen!$L$4</f>
        <v>0</v>
      </c>
      <c r="AV232" s="775"/>
      <c r="AW232" s="775"/>
      <c r="AX232" s="775"/>
      <c r="AY232" s="775"/>
      <c r="BA232" s="87"/>
      <c r="BB232" s="87"/>
      <c r="BC232" s="87"/>
      <c r="BD232" s="87"/>
    </row>
    <row r="233" spans="1:56" ht="14.4" hidden="1" thickBot="1" x14ac:dyDescent="0.3">
      <c r="A233" s="953"/>
      <c r="B233" s="954"/>
      <c r="C233" s="870"/>
      <c r="D233" s="955"/>
      <c r="E233" s="955"/>
      <c r="F233" s="955"/>
      <c r="G233" s="955"/>
      <c r="H233" s="955"/>
      <c r="I233" s="955"/>
      <c r="J233" s="955"/>
      <c r="K233" s="955"/>
      <c r="L233" s="955"/>
      <c r="M233" s="868"/>
      <c r="N233" s="868"/>
      <c r="O233" s="868"/>
      <c r="P233" s="868"/>
      <c r="Q233" s="784"/>
      <c r="R233" s="785"/>
      <c r="S233" s="840"/>
      <c r="T233" s="842"/>
      <c r="U233" s="840"/>
      <c r="V233" s="841"/>
      <c r="W233" s="841"/>
      <c r="X233" s="841"/>
      <c r="Y233" s="841"/>
      <c r="Z233" s="841"/>
      <c r="AA233" s="841"/>
      <c r="AB233" s="842"/>
      <c r="AC233" s="784"/>
      <c r="AD233" s="785"/>
      <c r="AE233" s="818"/>
      <c r="AF233" s="818"/>
      <c r="AG233" s="818"/>
      <c r="AH233" s="818"/>
      <c r="AI233" s="818"/>
      <c r="AJ233" s="818"/>
      <c r="AK233" s="818"/>
      <c r="AL233" s="818"/>
      <c r="AM233" s="818"/>
      <c r="AN233" s="818"/>
      <c r="AO233" s="818"/>
      <c r="AP233" s="819"/>
      <c r="AQ233" t="b">
        <f>A233=Sprachen!$L$4</f>
        <v>0</v>
      </c>
      <c r="AR233" s="9">
        <f t="shared" si="8"/>
        <v>0</v>
      </c>
      <c r="AS233" t="b">
        <f>O233=Sprachen!$L$4</f>
        <v>0</v>
      </c>
      <c r="AV233" s="775"/>
      <c r="AW233" s="775"/>
      <c r="AX233" s="775"/>
      <c r="AY233" s="775"/>
      <c r="BA233" s="87"/>
      <c r="BB233" s="87"/>
      <c r="BC233" s="87"/>
      <c r="BD233" s="87"/>
    </row>
    <row r="234" spans="1:56" ht="15.7" hidden="1" customHeight="1" thickTop="1" thickBot="1" x14ac:dyDescent="0.35">
      <c r="A234" s="477"/>
      <c r="B234" s="547"/>
      <c r="C234" s="959" t="str">
        <f>Sprachen!L376</f>
        <v>Zur Verfügung zu stellende Schnittstellenbauteile und Hilfsmittel</v>
      </c>
      <c r="D234" s="959"/>
      <c r="E234" s="959"/>
      <c r="F234" s="959"/>
      <c r="G234" s="959"/>
      <c r="H234" s="959"/>
      <c r="I234" s="959"/>
      <c r="J234" s="959"/>
      <c r="K234" s="959"/>
      <c r="L234" s="959"/>
      <c r="M234" s="959"/>
      <c r="N234" s="959"/>
      <c r="O234" s="959"/>
      <c r="P234" s="959"/>
      <c r="Q234" s="959"/>
      <c r="R234" s="959"/>
      <c r="S234" s="959"/>
      <c r="T234" s="959"/>
      <c r="U234" s="959"/>
      <c r="V234" s="959"/>
      <c r="W234" s="959"/>
      <c r="X234" s="959"/>
      <c r="Y234" s="959"/>
      <c r="Z234" s="959"/>
      <c r="AA234" s="959"/>
      <c r="AB234" s="959"/>
      <c r="AC234" s="959"/>
      <c r="AD234" s="959"/>
      <c r="AE234" s="959"/>
      <c r="AF234" s="959"/>
      <c r="AG234" s="959"/>
      <c r="AH234" s="959"/>
      <c r="AI234" s="959"/>
      <c r="AJ234" s="959"/>
      <c r="AK234" s="959"/>
      <c r="AL234" s="959"/>
      <c r="AM234" s="959"/>
      <c r="AN234" s="959"/>
      <c r="AO234" s="959"/>
      <c r="AP234" s="960"/>
      <c r="AV234" s="120"/>
      <c r="AW234" s="120"/>
      <c r="AX234" s="120"/>
      <c r="AY234" s="120"/>
      <c r="BA234" s="87"/>
      <c r="BB234" s="87"/>
      <c r="BC234" s="87"/>
      <c r="BD234" s="87"/>
    </row>
    <row r="235" spans="1:56" s="11" customFormat="1" ht="15.7" hidden="1" customHeight="1" thickTop="1" thickBot="1" x14ac:dyDescent="0.3">
      <c r="A235" s="477"/>
      <c r="B235" s="547"/>
      <c r="C235" s="581" t="str">
        <f>Sprachen!L365</f>
        <v>Von der Organisation zur Verfügung zu stellen</v>
      </c>
      <c r="D235" s="582"/>
      <c r="E235" s="582"/>
      <c r="F235" s="582"/>
      <c r="G235" s="582"/>
      <c r="H235" s="582"/>
      <c r="I235" s="582"/>
      <c r="J235" s="582"/>
      <c r="K235" s="582"/>
      <c r="L235" s="582"/>
      <c r="M235" s="582"/>
      <c r="N235" s="582"/>
      <c r="O235" s="582"/>
      <c r="P235" s="582"/>
      <c r="Q235" s="582"/>
      <c r="R235" s="582"/>
      <c r="S235" s="582"/>
      <c r="T235" s="582"/>
      <c r="U235" s="550" t="str">
        <f>Sprachen!L158</f>
        <v>ggf. Anhang für Auflistung aller betroffenen Sachnrn. verwenden</v>
      </c>
      <c r="V235" s="550"/>
      <c r="W235" s="550"/>
      <c r="X235" s="550"/>
      <c r="Y235" s="550"/>
      <c r="Z235" s="550"/>
      <c r="AA235" s="550"/>
      <c r="AB235" s="550"/>
      <c r="AC235" s="550"/>
      <c r="AD235" s="550"/>
      <c r="AE235" s="550"/>
      <c r="AF235" s="550"/>
      <c r="AG235" s="550"/>
      <c r="AH235" s="550"/>
      <c r="AI235" s="550"/>
      <c r="AJ235" s="550"/>
      <c r="AK235" s="550"/>
      <c r="AL235" s="550"/>
      <c r="AM235" s="550"/>
      <c r="AN235" s="550"/>
      <c r="AO235" s="550"/>
      <c r="AP235" s="551"/>
      <c r="AR235" s="114"/>
      <c r="BA235" s="88"/>
      <c r="BB235" s="88"/>
      <c r="BC235" s="88"/>
      <c r="BD235" s="88"/>
    </row>
    <row r="236" spans="1:56" s="11" customFormat="1" ht="21.75" hidden="1" customHeight="1" thickBot="1" x14ac:dyDescent="0.3">
      <c r="A236" s="552"/>
      <c r="B236" s="553"/>
      <c r="C236" s="529" t="str">
        <f>Sprachen!L65</f>
        <v>Benennung</v>
      </c>
      <c r="D236" s="530"/>
      <c r="E236" s="530"/>
      <c r="F236" s="530"/>
      <c r="G236" s="530"/>
      <c r="H236" s="530"/>
      <c r="I236" s="530"/>
      <c r="J236" s="530"/>
      <c r="K236" s="531"/>
      <c r="L236" s="529" t="str">
        <f>Sprachen!L304</f>
        <v>Sachnummer</v>
      </c>
      <c r="M236" s="530"/>
      <c r="N236" s="530"/>
      <c r="O236" s="530"/>
      <c r="P236" s="531"/>
      <c r="Q236" s="956" t="str">
        <f>Sprachen!L361</f>
        <v>Version/ Datum</v>
      </c>
      <c r="R236" s="956"/>
      <c r="S236" s="956"/>
      <c r="T236" s="956"/>
      <c r="U236" s="956" t="str">
        <f>Sprachen!L70</f>
        <v>Bereitstellungs-termin</v>
      </c>
      <c r="V236" s="956"/>
      <c r="W236" s="956"/>
      <c r="X236" s="956"/>
      <c r="Y236" s="956"/>
      <c r="Z236" s="956" t="str">
        <f>Sprachen!L69</f>
        <v>Bereitstellungsdauer</v>
      </c>
      <c r="AA236" s="956"/>
      <c r="AB236" s="956"/>
      <c r="AC236" s="956"/>
      <c r="AD236" s="956"/>
      <c r="AE236" s="956"/>
      <c r="AF236" s="956"/>
      <c r="AG236" s="957" t="str">
        <f>Sprachen!L179</f>
        <v>Kommentar</v>
      </c>
      <c r="AH236" s="957"/>
      <c r="AI236" s="957"/>
      <c r="AJ236" s="957"/>
      <c r="AK236" s="957"/>
      <c r="AL236" s="957"/>
      <c r="AM236" s="957"/>
      <c r="AN236" s="957"/>
      <c r="AO236" s="957"/>
      <c r="AP236" s="958"/>
      <c r="AR236" s="114"/>
      <c r="BA236" s="88"/>
      <c r="BB236" s="88"/>
      <c r="BC236" s="88"/>
      <c r="BD236" s="88"/>
    </row>
    <row r="237" spans="1:56" s="11" customFormat="1" ht="15.7" hidden="1" customHeight="1" x14ac:dyDescent="0.25">
      <c r="A237" s="554"/>
      <c r="B237" s="555"/>
      <c r="C237" s="964"/>
      <c r="D237" s="964"/>
      <c r="E237" s="964"/>
      <c r="F237" s="964"/>
      <c r="G237" s="964"/>
      <c r="H237" s="964"/>
      <c r="I237" s="964"/>
      <c r="J237" s="964"/>
      <c r="K237" s="964"/>
      <c r="L237" s="965"/>
      <c r="M237" s="965"/>
      <c r="N237" s="965"/>
      <c r="O237" s="965"/>
      <c r="P237" s="965"/>
      <c r="Q237" s="964"/>
      <c r="R237" s="964"/>
      <c r="S237" s="964"/>
      <c r="T237" s="964"/>
      <c r="U237" s="964"/>
      <c r="V237" s="964"/>
      <c r="W237" s="964"/>
      <c r="X237" s="964"/>
      <c r="Y237" s="964"/>
      <c r="Z237" s="964"/>
      <c r="AA237" s="964"/>
      <c r="AB237" s="964"/>
      <c r="AC237" s="964"/>
      <c r="AD237" s="964"/>
      <c r="AE237" s="964"/>
      <c r="AF237" s="964"/>
      <c r="AG237" s="964"/>
      <c r="AH237" s="964"/>
      <c r="AI237" s="964"/>
      <c r="AJ237" s="964"/>
      <c r="AK237" s="964"/>
      <c r="AL237" s="964"/>
      <c r="AM237" s="964"/>
      <c r="AN237" s="964"/>
      <c r="AO237" s="964"/>
      <c r="AP237" s="966"/>
      <c r="AQ237" s="11">
        <f>COUNTA(C237:AP237)</f>
        <v>0</v>
      </c>
      <c r="AR237" s="114"/>
      <c r="BA237" s="88"/>
      <c r="BB237" s="88"/>
      <c r="BC237" s="88"/>
      <c r="BD237" s="88"/>
    </row>
    <row r="238" spans="1:56" s="11" customFormat="1" ht="15.7" hidden="1" customHeight="1" x14ac:dyDescent="0.25">
      <c r="A238" s="554"/>
      <c r="B238" s="555"/>
      <c r="C238" s="961"/>
      <c r="D238" s="961"/>
      <c r="E238" s="961"/>
      <c r="F238" s="961"/>
      <c r="G238" s="961"/>
      <c r="H238" s="961"/>
      <c r="I238" s="961"/>
      <c r="J238" s="961"/>
      <c r="K238" s="961"/>
      <c r="L238" s="962"/>
      <c r="M238" s="962"/>
      <c r="N238" s="962"/>
      <c r="O238" s="962"/>
      <c r="P238" s="962"/>
      <c r="Q238" s="961"/>
      <c r="R238" s="961"/>
      <c r="S238" s="961"/>
      <c r="T238" s="961"/>
      <c r="U238" s="961"/>
      <c r="V238" s="961"/>
      <c r="W238" s="961"/>
      <c r="X238" s="961"/>
      <c r="Y238" s="961"/>
      <c r="Z238" s="961"/>
      <c r="AA238" s="961"/>
      <c r="AB238" s="961"/>
      <c r="AC238" s="961"/>
      <c r="AD238" s="961"/>
      <c r="AE238" s="961"/>
      <c r="AF238" s="961"/>
      <c r="AG238" s="961"/>
      <c r="AH238" s="961"/>
      <c r="AI238" s="961"/>
      <c r="AJ238" s="961"/>
      <c r="AK238" s="961"/>
      <c r="AL238" s="961"/>
      <c r="AM238" s="961"/>
      <c r="AN238" s="961"/>
      <c r="AO238" s="961"/>
      <c r="AP238" s="963"/>
      <c r="AQ238" s="11">
        <f t="shared" ref="AQ238:AQ243" si="9">COUNTA(C238:AP238)</f>
        <v>0</v>
      </c>
      <c r="AR238" s="114"/>
      <c r="BA238" s="88"/>
      <c r="BB238" s="88"/>
      <c r="BC238" s="88"/>
      <c r="BD238" s="88"/>
    </row>
    <row r="239" spans="1:56" s="11" customFormat="1" ht="15.7" hidden="1" customHeight="1" x14ac:dyDescent="0.25">
      <c r="A239" s="554"/>
      <c r="B239" s="555"/>
      <c r="C239" s="961"/>
      <c r="D239" s="961"/>
      <c r="E239" s="961"/>
      <c r="F239" s="961"/>
      <c r="G239" s="961"/>
      <c r="H239" s="961"/>
      <c r="I239" s="961"/>
      <c r="J239" s="961"/>
      <c r="K239" s="961"/>
      <c r="L239" s="962"/>
      <c r="M239" s="962"/>
      <c r="N239" s="962"/>
      <c r="O239" s="962"/>
      <c r="P239" s="962"/>
      <c r="Q239" s="961"/>
      <c r="R239" s="961"/>
      <c r="S239" s="961"/>
      <c r="T239" s="961"/>
      <c r="U239" s="961"/>
      <c r="V239" s="961"/>
      <c r="W239" s="961"/>
      <c r="X239" s="961"/>
      <c r="Y239" s="961"/>
      <c r="Z239" s="961"/>
      <c r="AA239" s="961"/>
      <c r="AB239" s="961"/>
      <c r="AC239" s="961"/>
      <c r="AD239" s="961"/>
      <c r="AE239" s="961"/>
      <c r="AF239" s="961"/>
      <c r="AG239" s="961"/>
      <c r="AH239" s="961"/>
      <c r="AI239" s="961"/>
      <c r="AJ239" s="961"/>
      <c r="AK239" s="961"/>
      <c r="AL239" s="961"/>
      <c r="AM239" s="961"/>
      <c r="AN239" s="961"/>
      <c r="AO239" s="961"/>
      <c r="AP239" s="963"/>
      <c r="AQ239" s="11">
        <f t="shared" si="9"/>
        <v>0</v>
      </c>
      <c r="AR239" s="114"/>
      <c r="BA239" s="88"/>
      <c r="BB239" s="88"/>
      <c r="BC239" s="88"/>
      <c r="BD239" s="88"/>
    </row>
    <row r="240" spans="1:56" s="11" customFormat="1" ht="15.7" hidden="1" customHeight="1" x14ac:dyDescent="0.25">
      <c r="A240" s="554"/>
      <c r="B240" s="555"/>
      <c r="C240" s="961"/>
      <c r="D240" s="961"/>
      <c r="E240" s="961"/>
      <c r="F240" s="961"/>
      <c r="G240" s="961"/>
      <c r="H240" s="961"/>
      <c r="I240" s="961"/>
      <c r="J240" s="961"/>
      <c r="K240" s="961"/>
      <c r="L240" s="962"/>
      <c r="M240" s="962"/>
      <c r="N240" s="962"/>
      <c r="O240" s="962"/>
      <c r="P240" s="962"/>
      <c r="Q240" s="961"/>
      <c r="R240" s="961"/>
      <c r="S240" s="961"/>
      <c r="T240" s="961"/>
      <c r="U240" s="961"/>
      <c r="V240" s="961"/>
      <c r="W240" s="961"/>
      <c r="X240" s="961"/>
      <c r="Y240" s="961"/>
      <c r="Z240" s="961"/>
      <c r="AA240" s="961"/>
      <c r="AB240" s="961"/>
      <c r="AC240" s="961"/>
      <c r="AD240" s="961"/>
      <c r="AE240" s="961"/>
      <c r="AF240" s="961"/>
      <c r="AG240" s="961"/>
      <c r="AH240" s="961"/>
      <c r="AI240" s="961"/>
      <c r="AJ240" s="961"/>
      <c r="AK240" s="961"/>
      <c r="AL240" s="961"/>
      <c r="AM240" s="961"/>
      <c r="AN240" s="961"/>
      <c r="AO240" s="961"/>
      <c r="AP240" s="963"/>
      <c r="AQ240" s="11">
        <f t="shared" si="9"/>
        <v>0</v>
      </c>
      <c r="AR240" s="114"/>
      <c r="BA240" s="88"/>
      <c r="BB240" s="88"/>
      <c r="BC240" s="88"/>
      <c r="BD240" s="88"/>
    </row>
    <row r="241" spans="1:56" s="11" customFormat="1" ht="15.7" hidden="1" customHeight="1" x14ac:dyDescent="0.25">
      <c r="A241" s="554"/>
      <c r="B241" s="555"/>
      <c r="C241" s="961"/>
      <c r="D241" s="961"/>
      <c r="E241" s="961"/>
      <c r="F241" s="961"/>
      <c r="G241" s="961"/>
      <c r="H241" s="961"/>
      <c r="I241" s="961"/>
      <c r="J241" s="961"/>
      <c r="K241" s="961"/>
      <c r="L241" s="962"/>
      <c r="M241" s="962"/>
      <c r="N241" s="962"/>
      <c r="O241" s="962"/>
      <c r="P241" s="962"/>
      <c r="Q241" s="961"/>
      <c r="R241" s="961"/>
      <c r="S241" s="961"/>
      <c r="T241" s="961"/>
      <c r="U241" s="961"/>
      <c r="V241" s="961"/>
      <c r="W241" s="961"/>
      <c r="X241" s="961"/>
      <c r="Y241" s="961"/>
      <c r="Z241" s="961"/>
      <c r="AA241" s="961"/>
      <c r="AB241" s="961"/>
      <c r="AC241" s="961"/>
      <c r="AD241" s="961"/>
      <c r="AE241" s="961"/>
      <c r="AF241" s="961"/>
      <c r="AG241" s="961"/>
      <c r="AH241" s="961"/>
      <c r="AI241" s="961"/>
      <c r="AJ241" s="961"/>
      <c r="AK241" s="961"/>
      <c r="AL241" s="961"/>
      <c r="AM241" s="961"/>
      <c r="AN241" s="961"/>
      <c r="AO241" s="961"/>
      <c r="AP241" s="963"/>
      <c r="AQ241" s="11">
        <f t="shared" si="9"/>
        <v>0</v>
      </c>
      <c r="AR241" s="114"/>
      <c r="BA241" s="88"/>
      <c r="BB241" s="88"/>
      <c r="BC241" s="88"/>
      <c r="BD241" s="88"/>
    </row>
    <row r="242" spans="1:56" s="11" customFormat="1" ht="15.7" hidden="1" customHeight="1" x14ac:dyDescent="0.25">
      <c r="A242" s="554"/>
      <c r="B242" s="555"/>
      <c r="C242" s="961"/>
      <c r="D242" s="961"/>
      <c r="E242" s="961"/>
      <c r="F242" s="961"/>
      <c r="G242" s="961"/>
      <c r="H242" s="961"/>
      <c r="I242" s="961"/>
      <c r="J242" s="961"/>
      <c r="K242" s="961"/>
      <c r="L242" s="962"/>
      <c r="M242" s="962"/>
      <c r="N242" s="962"/>
      <c r="O242" s="962"/>
      <c r="P242" s="962"/>
      <c r="Q242" s="961"/>
      <c r="R242" s="961"/>
      <c r="S242" s="961"/>
      <c r="T242" s="961"/>
      <c r="U242" s="961"/>
      <c r="V242" s="961"/>
      <c r="W242" s="961"/>
      <c r="X242" s="961"/>
      <c r="Y242" s="961"/>
      <c r="Z242" s="961"/>
      <c r="AA242" s="961"/>
      <c r="AB242" s="961"/>
      <c r="AC242" s="961"/>
      <c r="AD242" s="961"/>
      <c r="AE242" s="961"/>
      <c r="AF242" s="961"/>
      <c r="AG242" s="961"/>
      <c r="AH242" s="961"/>
      <c r="AI242" s="961"/>
      <c r="AJ242" s="961"/>
      <c r="AK242" s="961"/>
      <c r="AL242" s="961"/>
      <c r="AM242" s="961"/>
      <c r="AN242" s="961"/>
      <c r="AO242" s="961"/>
      <c r="AP242" s="963"/>
      <c r="AQ242" s="11">
        <f t="shared" si="9"/>
        <v>0</v>
      </c>
      <c r="AR242" s="114"/>
      <c r="BA242" s="88"/>
      <c r="BB242" s="88"/>
      <c r="BC242" s="88"/>
      <c r="BD242" s="88"/>
    </row>
    <row r="243" spans="1:56" s="11" customFormat="1" ht="15.7" hidden="1" customHeight="1" thickBot="1" x14ac:dyDescent="0.3">
      <c r="A243" s="556"/>
      <c r="B243" s="557"/>
      <c r="C243" s="967"/>
      <c r="D243" s="967"/>
      <c r="E243" s="967"/>
      <c r="F243" s="967"/>
      <c r="G243" s="967"/>
      <c r="H243" s="967"/>
      <c r="I243" s="967"/>
      <c r="J243" s="967"/>
      <c r="K243" s="967"/>
      <c r="L243" s="968"/>
      <c r="M243" s="968"/>
      <c r="N243" s="968"/>
      <c r="O243" s="968"/>
      <c r="P243" s="968"/>
      <c r="Q243" s="967"/>
      <c r="R243" s="967"/>
      <c r="S243" s="967"/>
      <c r="T243" s="967"/>
      <c r="U243" s="967"/>
      <c r="V243" s="967"/>
      <c r="W243" s="967"/>
      <c r="X243" s="967"/>
      <c r="Y243" s="967"/>
      <c r="Z243" s="967"/>
      <c r="AA243" s="967"/>
      <c r="AB243" s="967"/>
      <c r="AC243" s="967"/>
      <c r="AD243" s="967"/>
      <c r="AE243" s="967"/>
      <c r="AF243" s="967"/>
      <c r="AG243" s="967"/>
      <c r="AH243" s="967"/>
      <c r="AI243" s="967"/>
      <c r="AJ243" s="967"/>
      <c r="AK243" s="967"/>
      <c r="AL243" s="967"/>
      <c r="AM243" s="967"/>
      <c r="AN243" s="967"/>
      <c r="AO243" s="967"/>
      <c r="AP243" s="969"/>
      <c r="AQ243" s="11">
        <f t="shared" si="9"/>
        <v>0</v>
      </c>
      <c r="AR243" s="114"/>
      <c r="BA243" s="88"/>
      <c r="BB243" s="88"/>
      <c r="BC243" s="88"/>
      <c r="BD243" s="88"/>
    </row>
    <row r="244" spans="1:56" s="11" customFormat="1" ht="15.7" hidden="1" customHeight="1" thickTop="1" thickBot="1" x14ac:dyDescent="0.3">
      <c r="A244" s="477"/>
      <c r="B244" s="547"/>
      <c r="C244" s="581" t="str">
        <f>Sprachen!L363</f>
        <v>Vom Kunden zur Verfügung zu stellen</v>
      </c>
      <c r="D244" s="582"/>
      <c r="E244" s="582"/>
      <c r="F244" s="582"/>
      <c r="G244" s="582"/>
      <c r="H244" s="582"/>
      <c r="I244" s="582"/>
      <c r="J244" s="582"/>
      <c r="K244" s="582"/>
      <c r="L244" s="582"/>
      <c r="M244" s="582"/>
      <c r="N244" s="582"/>
      <c r="O244" s="582"/>
      <c r="P244" s="582"/>
      <c r="Q244" s="582"/>
      <c r="R244" s="582"/>
      <c r="S244" s="582"/>
      <c r="T244" s="582"/>
      <c r="U244" s="550" t="str">
        <f>Sprachen!L158</f>
        <v>ggf. Anhang für Auflistung aller betroffenen Sachnrn. verwenden</v>
      </c>
      <c r="V244" s="550"/>
      <c r="W244" s="550"/>
      <c r="X244" s="550"/>
      <c r="Y244" s="550"/>
      <c r="Z244" s="550"/>
      <c r="AA244" s="550"/>
      <c r="AB244" s="550"/>
      <c r="AC244" s="550"/>
      <c r="AD244" s="550"/>
      <c r="AE244" s="550"/>
      <c r="AF244" s="550"/>
      <c r="AG244" s="550"/>
      <c r="AH244" s="550"/>
      <c r="AI244" s="550"/>
      <c r="AJ244" s="550"/>
      <c r="AK244" s="550"/>
      <c r="AL244" s="550"/>
      <c r="AM244" s="550"/>
      <c r="AN244" s="550"/>
      <c r="AO244" s="550"/>
      <c r="AP244" s="551"/>
      <c r="AR244" s="114"/>
      <c r="BA244" s="88"/>
      <c r="BB244" s="88"/>
      <c r="BC244" s="88"/>
      <c r="BD244" s="88"/>
    </row>
    <row r="245" spans="1:56" s="11" customFormat="1" ht="21.75" hidden="1" customHeight="1" thickBot="1" x14ac:dyDescent="0.3">
      <c r="A245" s="552"/>
      <c r="B245" s="553"/>
      <c r="C245" s="529" t="str">
        <f>Sprachen!L65</f>
        <v>Benennung</v>
      </c>
      <c r="D245" s="530"/>
      <c r="E245" s="530"/>
      <c r="F245" s="530"/>
      <c r="G245" s="530"/>
      <c r="H245" s="530"/>
      <c r="I245" s="530"/>
      <c r="J245" s="530"/>
      <c r="K245" s="531"/>
      <c r="L245" s="529" t="str">
        <f>Sprachen!L304</f>
        <v>Sachnummer</v>
      </c>
      <c r="M245" s="530"/>
      <c r="N245" s="530"/>
      <c r="O245" s="530"/>
      <c r="P245" s="531"/>
      <c r="Q245" s="956" t="str">
        <f>Sprachen!L361</f>
        <v>Version/ Datum</v>
      </c>
      <c r="R245" s="956"/>
      <c r="S245" s="956"/>
      <c r="T245" s="956"/>
      <c r="U245" s="956" t="str">
        <f>Sprachen!L70</f>
        <v>Bereitstellungs-termin</v>
      </c>
      <c r="V245" s="956"/>
      <c r="W245" s="956"/>
      <c r="X245" s="956"/>
      <c r="Y245" s="956"/>
      <c r="Z245" s="956" t="str">
        <f>Sprachen!L69</f>
        <v>Bereitstellungsdauer</v>
      </c>
      <c r="AA245" s="956"/>
      <c r="AB245" s="956"/>
      <c r="AC245" s="956"/>
      <c r="AD245" s="956"/>
      <c r="AE245" s="956"/>
      <c r="AF245" s="956"/>
      <c r="AG245" s="957" t="str">
        <f>Sprachen!L179</f>
        <v>Kommentar</v>
      </c>
      <c r="AH245" s="957"/>
      <c r="AI245" s="957"/>
      <c r="AJ245" s="957"/>
      <c r="AK245" s="957"/>
      <c r="AL245" s="957"/>
      <c r="AM245" s="957"/>
      <c r="AN245" s="957"/>
      <c r="AO245" s="957"/>
      <c r="AP245" s="958"/>
      <c r="AR245" s="114"/>
      <c r="BA245" s="88"/>
      <c r="BB245" s="88"/>
      <c r="BC245" s="88"/>
      <c r="BD245" s="88"/>
    </row>
    <row r="246" spans="1:56" s="11" customFormat="1" ht="15.7" hidden="1" customHeight="1" x14ac:dyDescent="0.25">
      <c r="A246" s="554"/>
      <c r="B246" s="555"/>
      <c r="C246" s="964"/>
      <c r="D246" s="964"/>
      <c r="E246" s="964"/>
      <c r="F246" s="964"/>
      <c r="G246" s="964"/>
      <c r="H246" s="964"/>
      <c r="I246" s="964"/>
      <c r="J246" s="964"/>
      <c r="K246" s="964"/>
      <c r="L246" s="965"/>
      <c r="M246" s="965"/>
      <c r="N246" s="965"/>
      <c r="O246" s="965"/>
      <c r="P246" s="965"/>
      <c r="Q246" s="964"/>
      <c r="R246" s="964"/>
      <c r="S246" s="964"/>
      <c r="T246" s="964"/>
      <c r="U246" s="964"/>
      <c r="V246" s="964"/>
      <c r="W246" s="964"/>
      <c r="X246" s="964"/>
      <c r="Y246" s="964"/>
      <c r="Z246" s="964"/>
      <c r="AA246" s="964"/>
      <c r="AB246" s="964"/>
      <c r="AC246" s="964"/>
      <c r="AD246" s="964"/>
      <c r="AE246" s="964"/>
      <c r="AF246" s="964"/>
      <c r="AG246" s="964"/>
      <c r="AH246" s="964"/>
      <c r="AI246" s="964"/>
      <c r="AJ246" s="964"/>
      <c r="AK246" s="964"/>
      <c r="AL246" s="964"/>
      <c r="AM246" s="964"/>
      <c r="AN246" s="964"/>
      <c r="AO246" s="964"/>
      <c r="AP246" s="966"/>
      <c r="AQ246" s="11">
        <f>COUNTA(C246:AP246)</f>
        <v>0</v>
      </c>
      <c r="AR246" s="114"/>
      <c r="BA246" s="88"/>
      <c r="BB246" s="88"/>
      <c r="BC246" s="88"/>
      <c r="BD246" s="88"/>
    </row>
    <row r="247" spans="1:56" s="11" customFormat="1" ht="15.7" hidden="1" customHeight="1" x14ac:dyDescent="0.25">
      <c r="A247" s="554"/>
      <c r="B247" s="555"/>
      <c r="C247" s="961"/>
      <c r="D247" s="961"/>
      <c r="E247" s="961"/>
      <c r="F247" s="961"/>
      <c r="G247" s="961"/>
      <c r="H247" s="961"/>
      <c r="I247" s="961"/>
      <c r="J247" s="961"/>
      <c r="K247" s="961"/>
      <c r="L247" s="962"/>
      <c r="M247" s="962"/>
      <c r="N247" s="962"/>
      <c r="O247" s="962"/>
      <c r="P247" s="962"/>
      <c r="Q247" s="961"/>
      <c r="R247" s="961"/>
      <c r="S247" s="961"/>
      <c r="T247" s="961"/>
      <c r="U247" s="961"/>
      <c r="V247" s="961"/>
      <c r="W247" s="961"/>
      <c r="X247" s="961"/>
      <c r="Y247" s="961"/>
      <c r="Z247" s="961"/>
      <c r="AA247" s="961"/>
      <c r="AB247" s="961"/>
      <c r="AC247" s="961"/>
      <c r="AD247" s="961"/>
      <c r="AE247" s="961"/>
      <c r="AF247" s="961"/>
      <c r="AG247" s="961"/>
      <c r="AH247" s="961"/>
      <c r="AI247" s="961"/>
      <c r="AJ247" s="961"/>
      <c r="AK247" s="961"/>
      <c r="AL247" s="961"/>
      <c r="AM247" s="961"/>
      <c r="AN247" s="961"/>
      <c r="AO247" s="961"/>
      <c r="AP247" s="963"/>
      <c r="AQ247" s="11">
        <f t="shared" ref="AQ247:AQ252" si="10">COUNTA(C247:AP247)</f>
        <v>0</v>
      </c>
      <c r="AR247" s="114"/>
      <c r="BA247" s="88"/>
      <c r="BB247" s="88"/>
      <c r="BC247" s="88"/>
      <c r="BD247" s="88"/>
    </row>
    <row r="248" spans="1:56" s="11" customFormat="1" ht="15.7" hidden="1" customHeight="1" x14ac:dyDescent="0.25">
      <c r="A248" s="554"/>
      <c r="B248" s="555"/>
      <c r="C248" s="961"/>
      <c r="D248" s="961"/>
      <c r="E248" s="961"/>
      <c r="F248" s="961"/>
      <c r="G248" s="961"/>
      <c r="H248" s="961"/>
      <c r="I248" s="961"/>
      <c r="J248" s="961"/>
      <c r="K248" s="961"/>
      <c r="L248" s="962"/>
      <c r="M248" s="962"/>
      <c r="N248" s="962"/>
      <c r="O248" s="962"/>
      <c r="P248" s="962"/>
      <c r="Q248" s="961"/>
      <c r="R248" s="961"/>
      <c r="S248" s="961"/>
      <c r="T248" s="961"/>
      <c r="U248" s="961"/>
      <c r="V248" s="961"/>
      <c r="W248" s="961"/>
      <c r="X248" s="961"/>
      <c r="Y248" s="961"/>
      <c r="Z248" s="961"/>
      <c r="AA248" s="961"/>
      <c r="AB248" s="961"/>
      <c r="AC248" s="961"/>
      <c r="AD248" s="961"/>
      <c r="AE248" s="961"/>
      <c r="AF248" s="961"/>
      <c r="AG248" s="961"/>
      <c r="AH248" s="961"/>
      <c r="AI248" s="961"/>
      <c r="AJ248" s="961"/>
      <c r="AK248" s="961"/>
      <c r="AL248" s="961"/>
      <c r="AM248" s="961"/>
      <c r="AN248" s="961"/>
      <c r="AO248" s="961"/>
      <c r="AP248" s="963"/>
      <c r="AQ248" s="11">
        <f t="shared" si="10"/>
        <v>0</v>
      </c>
      <c r="AR248" s="114"/>
      <c r="BA248" s="88"/>
      <c r="BB248" s="88"/>
      <c r="BC248" s="88"/>
      <c r="BD248" s="88"/>
    </row>
    <row r="249" spans="1:56" s="11" customFormat="1" ht="15.7" hidden="1" customHeight="1" x14ac:dyDescent="0.25">
      <c r="A249" s="554"/>
      <c r="B249" s="555"/>
      <c r="C249" s="961"/>
      <c r="D249" s="961"/>
      <c r="E249" s="961"/>
      <c r="F249" s="961"/>
      <c r="G249" s="961"/>
      <c r="H249" s="961"/>
      <c r="I249" s="961"/>
      <c r="J249" s="961"/>
      <c r="K249" s="961"/>
      <c r="L249" s="962"/>
      <c r="M249" s="962"/>
      <c r="N249" s="962"/>
      <c r="O249" s="962"/>
      <c r="P249" s="962"/>
      <c r="Q249" s="961"/>
      <c r="R249" s="961"/>
      <c r="S249" s="961"/>
      <c r="T249" s="961"/>
      <c r="U249" s="961"/>
      <c r="V249" s="961"/>
      <c r="W249" s="961"/>
      <c r="X249" s="961"/>
      <c r="Y249" s="961"/>
      <c r="Z249" s="961"/>
      <c r="AA249" s="961"/>
      <c r="AB249" s="961"/>
      <c r="AC249" s="961"/>
      <c r="AD249" s="961"/>
      <c r="AE249" s="961"/>
      <c r="AF249" s="961"/>
      <c r="AG249" s="961"/>
      <c r="AH249" s="961"/>
      <c r="AI249" s="961"/>
      <c r="AJ249" s="961"/>
      <c r="AK249" s="961"/>
      <c r="AL249" s="961"/>
      <c r="AM249" s="961"/>
      <c r="AN249" s="961"/>
      <c r="AO249" s="961"/>
      <c r="AP249" s="963"/>
      <c r="AQ249" s="11">
        <f t="shared" si="10"/>
        <v>0</v>
      </c>
      <c r="AR249" s="114"/>
      <c r="BA249" s="88"/>
      <c r="BB249" s="88"/>
      <c r="BC249" s="88"/>
      <c r="BD249" s="88"/>
    </row>
    <row r="250" spans="1:56" s="11" customFormat="1" ht="15.7" hidden="1" customHeight="1" x14ac:dyDescent="0.25">
      <c r="A250" s="554"/>
      <c r="B250" s="555"/>
      <c r="C250" s="961"/>
      <c r="D250" s="961"/>
      <c r="E250" s="961"/>
      <c r="F250" s="961"/>
      <c r="G250" s="961"/>
      <c r="H250" s="961"/>
      <c r="I250" s="961"/>
      <c r="J250" s="961"/>
      <c r="K250" s="961"/>
      <c r="L250" s="962"/>
      <c r="M250" s="962"/>
      <c r="N250" s="962"/>
      <c r="O250" s="962"/>
      <c r="P250" s="962"/>
      <c r="Q250" s="961"/>
      <c r="R250" s="961"/>
      <c r="S250" s="961"/>
      <c r="T250" s="961"/>
      <c r="U250" s="961"/>
      <c r="V250" s="961"/>
      <c r="W250" s="961"/>
      <c r="X250" s="961"/>
      <c r="Y250" s="961"/>
      <c r="Z250" s="961"/>
      <c r="AA250" s="961"/>
      <c r="AB250" s="961"/>
      <c r="AC250" s="961"/>
      <c r="AD250" s="961"/>
      <c r="AE250" s="961"/>
      <c r="AF250" s="961"/>
      <c r="AG250" s="961"/>
      <c r="AH250" s="961"/>
      <c r="AI250" s="961"/>
      <c r="AJ250" s="961"/>
      <c r="AK250" s="961"/>
      <c r="AL250" s="961"/>
      <c r="AM250" s="961"/>
      <c r="AN250" s="961"/>
      <c r="AO250" s="961"/>
      <c r="AP250" s="963"/>
      <c r="AQ250" s="11">
        <f t="shared" si="10"/>
        <v>0</v>
      </c>
      <c r="AR250" s="114"/>
      <c r="BA250" s="88"/>
      <c r="BB250" s="88"/>
      <c r="BC250" s="88"/>
      <c r="BD250" s="88"/>
    </row>
    <row r="251" spans="1:56" s="11" customFormat="1" ht="15.7" hidden="1" customHeight="1" x14ac:dyDescent="0.25">
      <c r="A251" s="554"/>
      <c r="B251" s="555"/>
      <c r="C251" s="961"/>
      <c r="D251" s="961"/>
      <c r="E251" s="961"/>
      <c r="F251" s="961"/>
      <c r="G251" s="961"/>
      <c r="H251" s="961"/>
      <c r="I251" s="961"/>
      <c r="J251" s="961"/>
      <c r="K251" s="961"/>
      <c r="L251" s="962"/>
      <c r="M251" s="962"/>
      <c r="N251" s="962"/>
      <c r="O251" s="962"/>
      <c r="P251" s="962"/>
      <c r="Q251" s="961"/>
      <c r="R251" s="961"/>
      <c r="S251" s="961"/>
      <c r="T251" s="961"/>
      <c r="U251" s="961"/>
      <c r="V251" s="961"/>
      <c r="W251" s="961"/>
      <c r="X251" s="961"/>
      <c r="Y251" s="961"/>
      <c r="Z251" s="961"/>
      <c r="AA251" s="961"/>
      <c r="AB251" s="961"/>
      <c r="AC251" s="961"/>
      <c r="AD251" s="961"/>
      <c r="AE251" s="961"/>
      <c r="AF251" s="961"/>
      <c r="AG251" s="961"/>
      <c r="AH251" s="961"/>
      <c r="AI251" s="961"/>
      <c r="AJ251" s="961"/>
      <c r="AK251" s="961"/>
      <c r="AL251" s="961"/>
      <c r="AM251" s="961"/>
      <c r="AN251" s="961"/>
      <c r="AO251" s="961"/>
      <c r="AP251" s="963"/>
      <c r="AQ251" s="11">
        <f t="shared" si="10"/>
        <v>0</v>
      </c>
      <c r="AR251" s="114"/>
      <c r="BA251" s="88"/>
      <c r="BB251" s="88"/>
      <c r="BC251" s="88"/>
      <c r="BD251" s="88"/>
    </row>
    <row r="252" spans="1:56" s="11" customFormat="1" ht="15.7" hidden="1" customHeight="1" thickBot="1" x14ac:dyDescent="0.3">
      <c r="A252" s="556"/>
      <c r="B252" s="557"/>
      <c r="C252" s="967"/>
      <c r="D252" s="967"/>
      <c r="E252" s="967"/>
      <c r="F252" s="967"/>
      <c r="G252" s="967"/>
      <c r="H252" s="967"/>
      <c r="I252" s="967"/>
      <c r="J252" s="967"/>
      <c r="K252" s="967"/>
      <c r="L252" s="968"/>
      <c r="M252" s="968"/>
      <c r="N252" s="968"/>
      <c r="O252" s="968"/>
      <c r="P252" s="968"/>
      <c r="Q252" s="967"/>
      <c r="R252" s="967"/>
      <c r="S252" s="967"/>
      <c r="T252" s="967"/>
      <c r="U252" s="967"/>
      <c r="V252" s="967"/>
      <c r="W252" s="967"/>
      <c r="X252" s="967"/>
      <c r="Y252" s="967"/>
      <c r="Z252" s="967"/>
      <c r="AA252" s="967"/>
      <c r="AB252" s="967"/>
      <c r="AC252" s="967"/>
      <c r="AD252" s="967"/>
      <c r="AE252" s="967"/>
      <c r="AF252" s="967"/>
      <c r="AG252" s="967"/>
      <c r="AH252" s="967"/>
      <c r="AI252" s="967"/>
      <c r="AJ252" s="967"/>
      <c r="AK252" s="967"/>
      <c r="AL252" s="967"/>
      <c r="AM252" s="967"/>
      <c r="AN252" s="967"/>
      <c r="AO252" s="967"/>
      <c r="AP252" s="969"/>
      <c r="AQ252" s="11">
        <f t="shared" si="10"/>
        <v>0</v>
      </c>
      <c r="AR252" s="114"/>
      <c r="BA252" s="88"/>
      <c r="BB252" s="88"/>
      <c r="BC252" s="88"/>
      <c r="BD252" s="88"/>
    </row>
    <row r="253" spans="1:56" ht="15.7" hidden="1" customHeight="1" thickTop="1" thickBot="1" x14ac:dyDescent="0.35">
      <c r="A253" s="995"/>
      <c r="B253" s="996"/>
      <c r="C253" s="959" t="str">
        <f>Sprachen!L382</f>
        <v>Abstimmung Requalifikation</v>
      </c>
      <c r="D253" s="959"/>
      <c r="E253" s="959"/>
      <c r="F253" s="959"/>
      <c r="G253" s="959"/>
      <c r="H253" s="959"/>
      <c r="I253" s="959"/>
      <c r="J253" s="959"/>
      <c r="K253" s="959"/>
      <c r="L253" s="959"/>
      <c r="M253" s="959"/>
      <c r="N253" s="959"/>
      <c r="O253" s="959"/>
      <c r="P253" s="959"/>
      <c r="Q253" s="959"/>
      <c r="R253" s="959"/>
      <c r="S253" s="959"/>
      <c r="T253" s="959"/>
      <c r="U253" s="959"/>
      <c r="V253" s="959"/>
      <c r="W253" s="959"/>
      <c r="X253" s="959"/>
      <c r="Y253" s="959"/>
      <c r="Z253" s="959"/>
      <c r="AA253" s="959"/>
      <c r="AB253" s="959"/>
      <c r="AC253" s="959"/>
      <c r="AD253" s="959"/>
      <c r="AE253" s="959"/>
      <c r="AF253" s="959"/>
      <c r="AG253" s="959"/>
      <c r="AH253" s="959"/>
      <c r="AI253" s="959"/>
      <c r="AJ253" s="959"/>
      <c r="AK253" s="959"/>
      <c r="AL253" s="959"/>
      <c r="AM253" s="959"/>
      <c r="AN253" s="959"/>
      <c r="AO253" s="959"/>
      <c r="AP253" s="960"/>
      <c r="AV253" s="120"/>
      <c r="AW253" s="120"/>
      <c r="AX253" s="120"/>
      <c r="AY253" s="120"/>
      <c r="BA253" s="87"/>
      <c r="BB253" s="87"/>
      <c r="BC253" s="87"/>
      <c r="BD253" s="87"/>
    </row>
    <row r="254" spans="1:56" s="11" customFormat="1" ht="15.7" hidden="1" customHeight="1" thickTop="1" thickBot="1" x14ac:dyDescent="0.3">
      <c r="A254" s="552"/>
      <c r="B254" s="553"/>
      <c r="C254" s="997" t="str">
        <f>Sprachen!L383</f>
        <v>Requalifikationsintervall</v>
      </c>
      <c r="D254" s="613"/>
      <c r="E254" s="613"/>
      <c r="F254" s="613"/>
      <c r="G254" s="613"/>
      <c r="H254" s="613"/>
      <c r="I254" s="613"/>
      <c r="J254" s="613"/>
      <c r="K254" s="991"/>
      <c r="L254" s="998"/>
      <c r="M254" s="999"/>
      <c r="N254" s="999"/>
      <c r="O254" s="999"/>
      <c r="P254" s="999"/>
      <c r="Q254" s="999"/>
      <c r="R254" s="999"/>
      <c r="S254" s="999"/>
      <c r="T254" s="999"/>
      <c r="U254" s="999"/>
      <c r="V254" s="999"/>
      <c r="W254" s="999"/>
      <c r="X254" s="999"/>
      <c r="Y254" s="999"/>
      <c r="Z254" s="999"/>
      <c r="AA254" s="999"/>
      <c r="AB254" s="999"/>
      <c r="AC254" s="999"/>
      <c r="AD254" s="999"/>
      <c r="AE254" s="999"/>
      <c r="AF254" s="999"/>
      <c r="AG254" s="999"/>
      <c r="AH254" s="999"/>
      <c r="AI254" s="999"/>
      <c r="AJ254" s="999"/>
      <c r="AK254" s="999"/>
      <c r="AL254" s="999"/>
      <c r="AM254" s="999"/>
      <c r="AN254" s="999"/>
      <c r="AO254" s="999"/>
      <c r="AP254" s="1000"/>
      <c r="AR254" s="114"/>
      <c r="BA254" s="88"/>
      <c r="BB254" s="88"/>
      <c r="BC254" s="88"/>
      <c r="BD254" s="88"/>
    </row>
    <row r="255" spans="1:56" s="11" customFormat="1" ht="15.7" hidden="1" customHeight="1" thickBot="1" x14ac:dyDescent="0.3">
      <c r="A255" s="554"/>
      <c r="B255" s="555"/>
      <c r="C255" s="997" t="str">
        <f>Sprachen!L384</f>
        <v>Weitergabe an den Kunden</v>
      </c>
      <c r="D255" s="613"/>
      <c r="E255" s="613"/>
      <c r="F255" s="613"/>
      <c r="G255" s="613"/>
      <c r="H255" s="613"/>
      <c r="I255" s="613"/>
      <c r="J255" s="613"/>
      <c r="K255" s="991"/>
      <c r="L255" s="1001"/>
      <c r="M255" s="1002"/>
      <c r="N255" s="1003" t="str">
        <f>Sprachen!L48</f>
        <v>Ansprechpartner Kunde</v>
      </c>
      <c r="O255" s="1004"/>
      <c r="P255" s="1004"/>
      <c r="Q255" s="1004"/>
      <c r="R255" s="1004"/>
      <c r="S255" s="1004"/>
      <c r="T255" s="1004"/>
      <c r="U255" s="1004"/>
      <c r="V255" s="1004"/>
      <c r="W255" s="1004"/>
      <c r="X255" s="1004"/>
      <c r="Y255" s="1004"/>
      <c r="Z255" s="1004"/>
      <c r="AA255" s="1004"/>
      <c r="AB255" s="1004"/>
      <c r="AC255" s="1004"/>
      <c r="AD255" s="1004"/>
      <c r="AE255" s="1004"/>
      <c r="AF255" s="1004"/>
      <c r="AG255" s="1004"/>
      <c r="AH255" s="1004"/>
      <c r="AI255" s="1004"/>
      <c r="AJ255" s="1004"/>
      <c r="AK255" s="1004"/>
      <c r="AL255" s="1004"/>
      <c r="AM255" s="1004"/>
      <c r="AN255" s="1004"/>
      <c r="AO255" s="1004"/>
      <c r="AP255" s="1005"/>
      <c r="AR255" s="114"/>
      <c r="BA255" s="88"/>
      <c r="BB255" s="88"/>
      <c r="BC255" s="88"/>
      <c r="BD255" s="88"/>
    </row>
    <row r="256" spans="1:56" s="11" customFormat="1" ht="15.7" hidden="1" customHeight="1" thickBot="1" x14ac:dyDescent="0.3">
      <c r="A256" s="554"/>
      <c r="B256" s="555"/>
      <c r="C256" s="109"/>
      <c r="D256" s="613" t="str">
        <f>Sprachen!L385</f>
        <v>Nur Nachweis</v>
      </c>
      <c r="E256" s="613"/>
      <c r="F256" s="613"/>
      <c r="G256" s="613"/>
      <c r="H256" s="613"/>
      <c r="I256" s="613"/>
      <c r="J256" s="613"/>
      <c r="K256" s="991"/>
      <c r="L256" s="1001"/>
      <c r="M256" s="1002"/>
      <c r="N256" s="986" t="str">
        <f>Sprachen!L234</f>
        <v>Name</v>
      </c>
      <c r="O256" s="570"/>
      <c r="P256" s="570"/>
      <c r="Q256" s="570"/>
      <c r="R256" s="570"/>
      <c r="S256" s="571"/>
      <c r="T256" s="987"/>
      <c r="U256" s="988"/>
      <c r="V256" s="988"/>
      <c r="W256" s="988"/>
      <c r="X256" s="988"/>
      <c r="Y256" s="988"/>
      <c r="Z256" s="988"/>
      <c r="AA256" s="988"/>
      <c r="AB256" s="988"/>
      <c r="AC256" s="989"/>
      <c r="AD256" s="559" t="str">
        <f>Sprachen!L20</f>
        <v>Abteilung</v>
      </c>
      <c r="AE256" s="530"/>
      <c r="AF256" s="530"/>
      <c r="AG256" s="530"/>
      <c r="AH256" s="530"/>
      <c r="AI256" s="531"/>
      <c r="AJ256" s="987"/>
      <c r="AK256" s="988"/>
      <c r="AL256" s="988"/>
      <c r="AM256" s="988"/>
      <c r="AN256" s="988"/>
      <c r="AO256" s="988"/>
      <c r="AP256" s="990"/>
      <c r="AR256" s="114"/>
      <c r="BA256" s="88"/>
      <c r="BB256" s="88"/>
      <c r="BC256" s="88"/>
      <c r="BD256" s="88"/>
    </row>
    <row r="257" spans="1:56" s="11" customFormat="1" ht="15.7" hidden="1" customHeight="1" thickBot="1" x14ac:dyDescent="0.3">
      <c r="A257" s="554"/>
      <c r="B257" s="555"/>
      <c r="C257" s="110"/>
      <c r="D257" s="613" t="str">
        <f>Sprachen!L386</f>
        <v>Dokumentation</v>
      </c>
      <c r="E257" s="613"/>
      <c r="F257" s="613"/>
      <c r="G257" s="613"/>
      <c r="H257" s="613"/>
      <c r="I257" s="613"/>
      <c r="J257" s="613"/>
      <c r="K257" s="991"/>
      <c r="L257" s="992"/>
      <c r="M257" s="993"/>
      <c r="N257" s="559" t="str">
        <f>Sprachen!L119</f>
        <v>E-Mail/Fax-Nr.</v>
      </c>
      <c r="O257" s="530"/>
      <c r="P257" s="530"/>
      <c r="Q257" s="530"/>
      <c r="R257" s="530"/>
      <c r="S257" s="531"/>
      <c r="T257" s="994"/>
      <c r="U257" s="622"/>
      <c r="V257" s="622"/>
      <c r="W257" s="622"/>
      <c r="X257" s="622"/>
      <c r="Y257" s="622"/>
      <c r="Z257" s="622"/>
      <c r="AA257" s="622"/>
      <c r="AB257" s="622"/>
      <c r="AC257" s="622"/>
      <c r="AD257" s="622"/>
      <c r="AE257" s="622"/>
      <c r="AF257" s="622"/>
      <c r="AG257" s="622"/>
      <c r="AH257" s="622"/>
      <c r="AI257" s="622"/>
      <c r="AJ257" s="622"/>
      <c r="AK257" s="622"/>
      <c r="AL257" s="622"/>
      <c r="AM257" s="622"/>
      <c r="AN257" s="622"/>
      <c r="AO257" s="622"/>
      <c r="AP257" s="623"/>
      <c r="AR257" s="114"/>
      <c r="BA257" s="88"/>
      <c r="BB257" s="88"/>
      <c r="BC257" s="88"/>
      <c r="BD257" s="88"/>
    </row>
    <row r="258" spans="1:56" s="11" customFormat="1" ht="15.7" hidden="1" customHeight="1" thickBot="1" x14ac:dyDescent="0.3">
      <c r="A258" s="556"/>
      <c r="B258" s="557"/>
      <c r="C258" s="1028" t="str">
        <f>Sprachen!A387</f>
        <v>Liegen bei der Requalifikation Abweichungen zu den Spezifikationen vor, ist der Kunde in jedem Fall zu informieren.</v>
      </c>
      <c r="D258" s="1029"/>
      <c r="E258" s="1029"/>
      <c r="F258" s="1029"/>
      <c r="G258" s="1029"/>
      <c r="H258" s="1029"/>
      <c r="I258" s="1029"/>
      <c r="J258" s="1029"/>
      <c r="K258" s="1029"/>
      <c r="L258" s="1029"/>
      <c r="M258" s="1029"/>
      <c r="N258" s="1029"/>
      <c r="O258" s="1029"/>
      <c r="P258" s="1029"/>
      <c r="Q258" s="1029"/>
      <c r="R258" s="1029"/>
      <c r="S258" s="1029"/>
      <c r="T258" s="1029"/>
      <c r="U258" s="1029"/>
      <c r="V258" s="1029"/>
      <c r="W258" s="1029"/>
      <c r="X258" s="1029"/>
      <c r="Y258" s="1029"/>
      <c r="Z258" s="1029"/>
      <c r="AA258" s="1029"/>
      <c r="AB258" s="1029"/>
      <c r="AC258" s="1029"/>
      <c r="AD258" s="1029"/>
      <c r="AE258" s="1029"/>
      <c r="AF258" s="1029"/>
      <c r="AG258" s="1029"/>
      <c r="AH258" s="1029"/>
      <c r="AI258" s="1029"/>
      <c r="AJ258" s="1029"/>
      <c r="AK258" s="1029"/>
      <c r="AL258" s="1029"/>
      <c r="AM258" s="1029"/>
      <c r="AN258" s="1029"/>
      <c r="AO258" s="1029"/>
      <c r="AP258" s="1030"/>
      <c r="AR258" s="114"/>
      <c r="BA258" s="88"/>
      <c r="BB258" s="88"/>
      <c r="BC258" s="88"/>
      <c r="BD258" s="88"/>
    </row>
    <row r="259" spans="1:56" ht="24.95" hidden="1" customHeight="1" thickTop="1" thickBot="1" x14ac:dyDescent="0.35">
      <c r="A259" s="1031" t="str">
        <f>Sprachen!L181</f>
        <v>Kommentar Organisation</v>
      </c>
      <c r="B259" s="1032"/>
      <c r="C259" s="1032"/>
      <c r="D259" s="1032"/>
      <c r="E259" s="1032"/>
      <c r="F259" s="1032"/>
      <c r="G259" s="1032"/>
      <c r="H259" s="1032"/>
      <c r="I259" s="1032"/>
      <c r="J259" s="1032"/>
      <c r="K259" s="1032"/>
      <c r="L259" s="1032"/>
      <c r="M259" s="1032"/>
      <c r="N259" s="1032"/>
      <c r="O259" s="1032"/>
      <c r="P259" s="1032"/>
      <c r="Q259" s="1032"/>
      <c r="R259" s="1032"/>
      <c r="S259" s="1032"/>
      <c r="T259" s="1032"/>
      <c r="U259" s="1032"/>
      <c r="V259" s="1032"/>
      <c r="W259" s="1032"/>
      <c r="X259" s="1032"/>
      <c r="Y259" s="1032"/>
      <c r="Z259" s="1032"/>
      <c r="AA259" s="1032"/>
      <c r="AB259" s="1032"/>
      <c r="AC259" s="1032"/>
      <c r="AD259" s="1032"/>
      <c r="AE259" s="1032"/>
      <c r="AF259" s="1032"/>
      <c r="AG259" s="1032"/>
      <c r="AH259" s="1032"/>
      <c r="AI259" s="1032"/>
      <c r="AJ259" s="1032"/>
      <c r="AK259" s="1032"/>
      <c r="AL259" s="1032"/>
      <c r="AM259" s="1032"/>
      <c r="AN259" s="1032"/>
      <c r="AO259" s="1032"/>
      <c r="AP259" s="1033"/>
      <c r="BA259" s="87"/>
      <c r="BB259" s="87"/>
      <c r="BC259" s="87"/>
      <c r="BD259" s="87"/>
    </row>
    <row r="260" spans="1:56" ht="114.8" hidden="1" customHeight="1" thickTop="1" thickBot="1" x14ac:dyDescent="0.3">
      <c r="A260" s="1016"/>
      <c r="B260" s="1017"/>
      <c r="C260" s="1017"/>
      <c r="D260" s="1017"/>
      <c r="E260" s="1017"/>
      <c r="F260" s="1017"/>
      <c r="G260" s="1017"/>
      <c r="H260" s="1017"/>
      <c r="I260" s="1017"/>
      <c r="J260" s="1017"/>
      <c r="K260" s="1017"/>
      <c r="L260" s="1017"/>
      <c r="M260" s="1017"/>
      <c r="N260" s="1017"/>
      <c r="O260" s="1017"/>
      <c r="P260" s="1017"/>
      <c r="Q260" s="1017"/>
      <c r="R260" s="1017"/>
      <c r="S260" s="1017"/>
      <c r="T260" s="1017"/>
      <c r="U260" s="1017"/>
      <c r="V260" s="1017"/>
      <c r="W260" s="1017"/>
      <c r="X260" s="1017"/>
      <c r="Y260" s="1017"/>
      <c r="Z260" s="1017"/>
      <c r="AA260" s="1017"/>
      <c r="AB260" s="1017"/>
      <c r="AC260" s="1017"/>
      <c r="AD260" s="1017"/>
      <c r="AE260" s="1017"/>
      <c r="AF260" s="1017"/>
      <c r="AG260" s="1017"/>
      <c r="AH260" s="1017"/>
      <c r="AI260" s="1017"/>
      <c r="AJ260" s="1017"/>
      <c r="AK260" s="1017"/>
      <c r="AL260" s="1017"/>
      <c r="AM260" s="1017"/>
      <c r="AN260" s="1017"/>
      <c r="AO260" s="1017"/>
      <c r="AP260" s="1018"/>
      <c r="BA260" s="87"/>
      <c r="BB260" s="87"/>
      <c r="BC260" s="87"/>
      <c r="BD260" s="87"/>
    </row>
    <row r="261" spans="1:56" ht="24.95" hidden="1" customHeight="1" thickTop="1" thickBot="1" x14ac:dyDescent="0.35">
      <c r="A261" s="1031" t="str">
        <f>Sprachen!L84</f>
        <v>Bestätigung Organisation</v>
      </c>
      <c r="B261" s="1032"/>
      <c r="C261" s="1032"/>
      <c r="D261" s="1032"/>
      <c r="E261" s="1032"/>
      <c r="F261" s="1032"/>
      <c r="G261" s="1032"/>
      <c r="H261" s="1032"/>
      <c r="I261" s="1032"/>
      <c r="J261" s="1032"/>
      <c r="K261" s="1032"/>
      <c r="L261" s="1032"/>
      <c r="M261" s="1032"/>
      <c r="N261" s="1032"/>
      <c r="O261" s="1032"/>
      <c r="P261" s="1032"/>
      <c r="Q261" s="1032"/>
      <c r="R261" s="1032"/>
      <c r="S261" s="1032"/>
      <c r="T261" s="1032"/>
      <c r="U261" s="1032"/>
      <c r="V261" s="1032"/>
      <c r="W261" s="1032"/>
      <c r="X261" s="1032"/>
      <c r="Y261" s="1032"/>
      <c r="Z261" s="1032"/>
      <c r="AA261" s="1032"/>
      <c r="AB261" s="1032"/>
      <c r="AC261" s="1032"/>
      <c r="AD261" s="1032"/>
      <c r="AE261" s="1032"/>
      <c r="AF261" s="1032"/>
      <c r="AG261" s="1032"/>
      <c r="AH261" s="1032"/>
      <c r="AI261" s="1032"/>
      <c r="AJ261" s="1032"/>
      <c r="AK261" s="1032"/>
      <c r="AL261" s="1032"/>
      <c r="AM261" s="1032"/>
      <c r="AN261" s="1032"/>
      <c r="AO261" s="1032"/>
      <c r="AP261" s="1033"/>
      <c r="BA261" s="87"/>
      <c r="BB261" s="87"/>
      <c r="BC261" s="87"/>
      <c r="BD261" s="87"/>
    </row>
    <row r="262" spans="1:56" ht="14.4" hidden="1" thickTop="1" x14ac:dyDescent="0.25">
      <c r="A262" s="1034" t="str">
        <f>Sprachen!L234</f>
        <v>Name</v>
      </c>
      <c r="B262" s="1035"/>
      <c r="C262" s="1036"/>
      <c r="D262" s="1036"/>
      <c r="E262" s="1036"/>
      <c r="F262" s="1036"/>
      <c r="G262" s="1036"/>
      <c r="H262" s="1037"/>
      <c r="I262" s="1019" t="str">
        <f>IF(H24&lt;&gt;"",H24,"")</f>
        <v/>
      </c>
      <c r="J262" s="1020"/>
      <c r="K262" s="1020"/>
      <c r="L262" s="1020"/>
      <c r="M262" s="1020"/>
      <c r="N262" s="1020"/>
      <c r="O262" s="1020"/>
      <c r="P262" s="1020"/>
      <c r="Q262" s="1020"/>
      <c r="R262" s="1020"/>
      <c r="S262" s="1020"/>
      <c r="T262" s="1020"/>
      <c r="U262" s="1021"/>
      <c r="V262" s="970" t="str">
        <f>Sprachen!L61</f>
        <v>Bemerkung</v>
      </c>
      <c r="W262" s="971"/>
      <c r="X262" s="971"/>
      <c r="Y262" s="971"/>
      <c r="Z262" s="972"/>
      <c r="AA262" s="976"/>
      <c r="AB262" s="976"/>
      <c r="AC262" s="976"/>
      <c r="AD262" s="976"/>
      <c r="AE262" s="976"/>
      <c r="AF262" s="976"/>
      <c r="AG262" s="976"/>
      <c r="AH262" s="976"/>
      <c r="AI262" s="976"/>
      <c r="AJ262" s="976"/>
      <c r="AK262" s="976"/>
      <c r="AL262" s="976"/>
      <c r="AM262" s="976"/>
      <c r="AN262" s="976"/>
      <c r="AO262" s="976"/>
      <c r="AP262" s="977"/>
      <c r="BA262" s="87"/>
      <c r="BB262" s="87"/>
      <c r="BC262" s="87"/>
      <c r="BD262" s="87"/>
    </row>
    <row r="263" spans="1:56" hidden="1" x14ac:dyDescent="0.25">
      <c r="A263" s="982" t="str">
        <f>Sprachen!L20</f>
        <v>Abteilung</v>
      </c>
      <c r="B263" s="983"/>
      <c r="C263" s="984"/>
      <c r="D263" s="984"/>
      <c r="E263" s="984"/>
      <c r="F263" s="984"/>
      <c r="G263" s="984"/>
      <c r="H263" s="985"/>
      <c r="I263" s="431"/>
      <c r="J263" s="396"/>
      <c r="K263" s="396"/>
      <c r="L263" s="396"/>
      <c r="M263" s="396"/>
      <c r="N263" s="396"/>
      <c r="O263" s="396"/>
      <c r="P263" s="396"/>
      <c r="Q263" s="396"/>
      <c r="R263" s="396"/>
      <c r="S263" s="396"/>
      <c r="T263" s="396"/>
      <c r="U263" s="397"/>
      <c r="V263" s="973"/>
      <c r="W263" s="974"/>
      <c r="X263" s="974"/>
      <c r="Y263" s="974"/>
      <c r="Z263" s="975"/>
      <c r="AA263" s="978"/>
      <c r="AB263" s="978"/>
      <c r="AC263" s="978"/>
      <c r="AD263" s="978"/>
      <c r="AE263" s="978"/>
      <c r="AF263" s="978"/>
      <c r="AG263" s="978"/>
      <c r="AH263" s="978"/>
      <c r="AI263" s="978"/>
      <c r="AJ263" s="978"/>
      <c r="AK263" s="978"/>
      <c r="AL263" s="978"/>
      <c r="AM263" s="978"/>
      <c r="AN263" s="978"/>
      <c r="AO263" s="978"/>
      <c r="AP263" s="979"/>
      <c r="BA263" s="87"/>
      <c r="BB263" s="87"/>
      <c r="BC263" s="87"/>
      <c r="BD263" s="87"/>
    </row>
    <row r="264" spans="1:56" hidden="1" x14ac:dyDescent="0.25">
      <c r="A264" s="982" t="str">
        <f>Sprachen!L343</f>
        <v>Telefon</v>
      </c>
      <c r="B264" s="983"/>
      <c r="C264" s="984"/>
      <c r="D264" s="984"/>
      <c r="E264" s="984"/>
      <c r="F264" s="984"/>
      <c r="G264" s="984"/>
      <c r="H264" s="985"/>
      <c r="I264" s="1009" t="str">
        <f>IF(U24&lt;&gt;"",U24,"")</f>
        <v/>
      </c>
      <c r="J264" s="1010"/>
      <c r="K264" s="1010"/>
      <c r="L264" s="1010"/>
      <c r="M264" s="1010"/>
      <c r="N264" s="1010"/>
      <c r="O264" s="1010"/>
      <c r="P264" s="1010"/>
      <c r="Q264" s="1010"/>
      <c r="R264" s="1010"/>
      <c r="S264" s="1010"/>
      <c r="T264" s="1010"/>
      <c r="U264" s="1011"/>
      <c r="V264" s="973"/>
      <c r="W264" s="974"/>
      <c r="X264" s="974"/>
      <c r="Y264" s="974"/>
      <c r="Z264" s="975"/>
      <c r="AA264" s="978"/>
      <c r="AB264" s="978"/>
      <c r="AC264" s="978"/>
      <c r="AD264" s="978"/>
      <c r="AE264" s="978"/>
      <c r="AF264" s="978"/>
      <c r="AG264" s="978"/>
      <c r="AH264" s="978"/>
      <c r="AI264" s="978"/>
      <c r="AJ264" s="978"/>
      <c r="AK264" s="978"/>
      <c r="AL264" s="978"/>
      <c r="AM264" s="978"/>
      <c r="AN264" s="978"/>
      <c r="AO264" s="978"/>
      <c r="AP264" s="979"/>
      <c r="BA264" s="87"/>
      <c r="BB264" s="87"/>
      <c r="BC264" s="87"/>
      <c r="BD264" s="87"/>
    </row>
    <row r="265" spans="1:56" hidden="1" x14ac:dyDescent="0.25">
      <c r="A265" s="982" t="str">
        <f>Sprachen!L119</f>
        <v>E-Mail/Fax-Nr.</v>
      </c>
      <c r="B265" s="983"/>
      <c r="C265" s="984"/>
      <c r="D265" s="984"/>
      <c r="E265" s="984"/>
      <c r="F265" s="984"/>
      <c r="G265" s="984"/>
      <c r="H265" s="985"/>
      <c r="I265" s="1009" t="str">
        <f>IF(AB24&lt;&gt;"",AB24,"")</f>
        <v/>
      </c>
      <c r="J265" s="1010"/>
      <c r="K265" s="1010"/>
      <c r="L265" s="1010"/>
      <c r="M265" s="1010"/>
      <c r="N265" s="1010"/>
      <c r="O265" s="1010"/>
      <c r="P265" s="1010"/>
      <c r="Q265" s="1010"/>
      <c r="R265" s="1010"/>
      <c r="S265" s="1010"/>
      <c r="T265" s="1010"/>
      <c r="U265" s="1011"/>
      <c r="V265" s="973"/>
      <c r="W265" s="974"/>
      <c r="X265" s="974"/>
      <c r="Y265" s="974"/>
      <c r="Z265" s="975"/>
      <c r="AA265" s="980"/>
      <c r="AB265" s="980"/>
      <c r="AC265" s="980"/>
      <c r="AD265" s="980"/>
      <c r="AE265" s="980"/>
      <c r="AF265" s="980"/>
      <c r="AG265" s="980"/>
      <c r="AH265" s="980"/>
      <c r="AI265" s="980"/>
      <c r="AJ265" s="980"/>
      <c r="AK265" s="980"/>
      <c r="AL265" s="980"/>
      <c r="AM265" s="980"/>
      <c r="AN265" s="980"/>
      <c r="AO265" s="980"/>
      <c r="AP265" s="981"/>
      <c r="BA265" s="87"/>
      <c r="BB265" s="87"/>
      <c r="BC265" s="87"/>
      <c r="BD265" s="87"/>
    </row>
    <row r="266" spans="1:56" ht="29.95" hidden="1" customHeight="1" thickBot="1" x14ac:dyDescent="0.3">
      <c r="A266" s="1022" t="str">
        <f>Sprachen!L91</f>
        <v>Datum</v>
      </c>
      <c r="B266" s="1023"/>
      <c r="C266" s="1024"/>
      <c r="D266" s="1024"/>
      <c r="E266" s="1024"/>
      <c r="F266" s="1024"/>
      <c r="G266" s="1024"/>
      <c r="H266" s="1025"/>
      <c r="I266" s="1012"/>
      <c r="J266" s="1026"/>
      <c r="K266" s="1026"/>
      <c r="L266" s="1026"/>
      <c r="M266" s="1026"/>
      <c r="N266" s="1026"/>
      <c r="O266" s="1026"/>
      <c r="P266" s="1026"/>
      <c r="Q266" s="1026"/>
      <c r="R266" s="1026"/>
      <c r="S266" s="1026"/>
      <c r="T266" s="1026"/>
      <c r="U266" s="1027"/>
      <c r="V266" s="1013" t="str">
        <f>Sprachen!L348</f>
        <v>Unterschrift</v>
      </c>
      <c r="W266" s="1014"/>
      <c r="X266" s="1014"/>
      <c r="Y266" s="1014"/>
      <c r="Z266" s="1015"/>
      <c r="AA266" s="1006"/>
      <c r="AB266" s="1006"/>
      <c r="AC266" s="1006"/>
      <c r="AD266" s="1006"/>
      <c r="AE266" s="1006"/>
      <c r="AF266" s="1006"/>
      <c r="AG266" s="1006"/>
      <c r="AH266" s="1006"/>
      <c r="AI266" s="1006"/>
      <c r="AJ266" s="1006"/>
      <c r="AK266" s="1006"/>
      <c r="AL266" s="1006"/>
      <c r="AM266" s="1006"/>
      <c r="AN266" s="1006"/>
      <c r="AO266" s="1006"/>
      <c r="AP266" s="1007"/>
      <c r="BA266" s="87"/>
      <c r="BB266" s="87"/>
      <c r="BC266" s="87"/>
      <c r="BD266" s="87"/>
    </row>
    <row r="267" spans="1:56" ht="24.95" hidden="1" customHeight="1" thickTop="1" thickBot="1" x14ac:dyDescent="0.35">
      <c r="A267" s="383" t="str">
        <f>Sprachen!L180</f>
        <v>Kommentar Kunde</v>
      </c>
      <c r="B267" s="384"/>
      <c r="C267" s="384"/>
      <c r="D267" s="384"/>
      <c r="E267" s="384"/>
      <c r="F267" s="384"/>
      <c r="G267" s="384"/>
      <c r="H267" s="384"/>
      <c r="I267" s="384"/>
      <c r="J267" s="384"/>
      <c r="K267" s="384"/>
      <c r="L267" s="384"/>
      <c r="M267" s="384"/>
      <c r="N267" s="384"/>
      <c r="O267" s="384"/>
      <c r="P267" s="384"/>
      <c r="Q267" s="384"/>
      <c r="R267" s="384"/>
      <c r="S267" s="384"/>
      <c r="T267" s="384"/>
      <c r="U267" s="384"/>
      <c r="V267" s="384"/>
      <c r="W267" s="384"/>
      <c r="X267" s="384"/>
      <c r="Y267" s="384"/>
      <c r="Z267" s="384"/>
      <c r="AA267" s="384"/>
      <c r="AB267" s="384"/>
      <c r="AC267" s="384"/>
      <c r="AD267" s="384"/>
      <c r="AE267" s="384"/>
      <c r="AF267" s="384"/>
      <c r="AG267" s="384"/>
      <c r="AH267" s="384"/>
      <c r="AI267" s="384"/>
      <c r="AJ267" s="384"/>
      <c r="AK267" s="384"/>
      <c r="AL267" s="384"/>
      <c r="AM267" s="384"/>
      <c r="AN267" s="384"/>
      <c r="AO267" s="384"/>
      <c r="AP267" s="385"/>
      <c r="BA267" s="87"/>
      <c r="BB267" s="87"/>
      <c r="BC267" s="87"/>
      <c r="BD267" s="87"/>
    </row>
    <row r="268" spans="1:56" ht="114.8" hidden="1" customHeight="1" thickTop="1" thickBot="1" x14ac:dyDescent="0.3">
      <c r="A268" s="1016"/>
      <c r="B268" s="1017"/>
      <c r="C268" s="1017"/>
      <c r="D268" s="1017"/>
      <c r="E268" s="1017"/>
      <c r="F268" s="1017"/>
      <c r="G268" s="1017"/>
      <c r="H268" s="1017"/>
      <c r="I268" s="1017"/>
      <c r="J268" s="1017"/>
      <c r="K268" s="1017"/>
      <c r="L268" s="1017"/>
      <c r="M268" s="1017"/>
      <c r="N268" s="1017"/>
      <c r="O268" s="1017"/>
      <c r="P268" s="1017"/>
      <c r="Q268" s="1017"/>
      <c r="R268" s="1017"/>
      <c r="S268" s="1017"/>
      <c r="T268" s="1017"/>
      <c r="U268" s="1017"/>
      <c r="V268" s="1017"/>
      <c r="W268" s="1017"/>
      <c r="X268" s="1017"/>
      <c r="Y268" s="1017"/>
      <c r="Z268" s="1017"/>
      <c r="AA268" s="1017"/>
      <c r="AB268" s="1017"/>
      <c r="AC268" s="1017"/>
      <c r="AD268" s="1017"/>
      <c r="AE268" s="1017"/>
      <c r="AF268" s="1017"/>
      <c r="AG268" s="1017"/>
      <c r="AH268" s="1017"/>
      <c r="AI268" s="1017"/>
      <c r="AJ268" s="1017"/>
      <c r="AK268" s="1017"/>
      <c r="AL268" s="1017"/>
      <c r="AM268" s="1017"/>
      <c r="AN268" s="1017"/>
      <c r="AO268" s="1017"/>
      <c r="AP268" s="1018"/>
      <c r="BA268" s="87"/>
      <c r="BB268" s="87"/>
      <c r="BC268" s="87"/>
      <c r="BD268" s="87"/>
    </row>
    <row r="269" spans="1:56" ht="16.7" hidden="1" thickTop="1" thickBot="1" x14ac:dyDescent="0.35">
      <c r="A269" s="383" t="str">
        <f>Sprachen!L83</f>
        <v>Bestätigung Kunde</v>
      </c>
      <c r="B269" s="384"/>
      <c r="C269" s="384"/>
      <c r="D269" s="384"/>
      <c r="E269" s="384"/>
      <c r="F269" s="384"/>
      <c r="G269" s="384"/>
      <c r="H269" s="384"/>
      <c r="I269" s="384"/>
      <c r="J269" s="384"/>
      <c r="K269" s="384"/>
      <c r="L269" s="384"/>
      <c r="M269" s="384"/>
      <c r="N269" s="384"/>
      <c r="O269" s="384"/>
      <c r="P269" s="384"/>
      <c r="Q269" s="384"/>
      <c r="R269" s="384"/>
      <c r="S269" s="384"/>
      <c r="T269" s="384"/>
      <c r="U269" s="384"/>
      <c r="V269" s="384"/>
      <c r="W269" s="384"/>
      <c r="X269" s="384"/>
      <c r="Y269" s="384"/>
      <c r="Z269" s="384"/>
      <c r="AA269" s="384"/>
      <c r="AB269" s="384"/>
      <c r="AC269" s="384"/>
      <c r="AD269" s="384"/>
      <c r="AE269" s="384"/>
      <c r="AF269" s="384"/>
      <c r="AG269" s="384"/>
      <c r="AH269" s="384"/>
      <c r="AI269" s="384"/>
      <c r="AJ269" s="384"/>
      <c r="AK269" s="384"/>
      <c r="AL269" s="384"/>
      <c r="AM269" s="384"/>
      <c r="AN269" s="384"/>
      <c r="AO269" s="384"/>
      <c r="AP269" s="385"/>
      <c r="BA269" s="87"/>
      <c r="BB269" s="87"/>
      <c r="BC269" s="87"/>
      <c r="BD269" s="87"/>
    </row>
    <row r="270" spans="1:56" ht="14.4" hidden="1" thickTop="1" x14ac:dyDescent="0.25">
      <c r="A270" s="412" t="str">
        <f>Sprachen!L234</f>
        <v>Name</v>
      </c>
      <c r="B270" s="413"/>
      <c r="C270" s="414"/>
      <c r="D270" s="414"/>
      <c r="E270" s="414"/>
      <c r="F270" s="414"/>
      <c r="G270" s="414"/>
      <c r="H270" s="415"/>
      <c r="I270" s="1019" t="str">
        <f>IF(H15&lt;&gt;"",H15,"")</f>
        <v/>
      </c>
      <c r="J270" s="1020"/>
      <c r="K270" s="1020"/>
      <c r="L270" s="1020"/>
      <c r="M270" s="1020"/>
      <c r="N270" s="1020"/>
      <c r="O270" s="1020"/>
      <c r="P270" s="1020"/>
      <c r="Q270" s="1020"/>
      <c r="R270" s="1020"/>
      <c r="S270" s="1020"/>
      <c r="T270" s="1020"/>
      <c r="U270" s="1021"/>
      <c r="V270" s="419" t="str">
        <f>Sprachen!L61</f>
        <v>Bemerkung</v>
      </c>
      <c r="W270" s="420"/>
      <c r="X270" s="420"/>
      <c r="Y270" s="420"/>
      <c r="Z270" s="421"/>
      <c r="AA270" s="976"/>
      <c r="AB270" s="976"/>
      <c r="AC270" s="976"/>
      <c r="AD270" s="976"/>
      <c r="AE270" s="976"/>
      <c r="AF270" s="976"/>
      <c r="AG270" s="976"/>
      <c r="AH270" s="976"/>
      <c r="AI270" s="976"/>
      <c r="AJ270" s="976"/>
      <c r="AK270" s="976"/>
      <c r="AL270" s="976"/>
      <c r="AM270" s="976"/>
      <c r="AN270" s="976"/>
      <c r="AO270" s="976"/>
      <c r="AP270" s="977"/>
      <c r="BA270" s="87"/>
      <c r="BB270" s="87"/>
      <c r="BC270" s="87"/>
      <c r="BD270" s="87"/>
    </row>
    <row r="271" spans="1:56" hidden="1" x14ac:dyDescent="0.25">
      <c r="A271" s="391" t="str">
        <f>Sprachen!L20</f>
        <v>Abteilung</v>
      </c>
      <c r="B271" s="392"/>
      <c r="C271" s="393"/>
      <c r="D271" s="393"/>
      <c r="E271" s="393"/>
      <c r="F271" s="393"/>
      <c r="G271" s="393"/>
      <c r="H271" s="394"/>
      <c r="I271" s="431"/>
      <c r="J271" s="396"/>
      <c r="K271" s="396"/>
      <c r="L271" s="396"/>
      <c r="M271" s="396"/>
      <c r="N271" s="396"/>
      <c r="O271" s="396"/>
      <c r="P271" s="396"/>
      <c r="Q271" s="396"/>
      <c r="R271" s="396"/>
      <c r="S271" s="396"/>
      <c r="T271" s="396"/>
      <c r="U271" s="397"/>
      <c r="V271" s="422"/>
      <c r="W271" s="423"/>
      <c r="X271" s="423"/>
      <c r="Y271" s="423"/>
      <c r="Z271" s="424"/>
      <c r="AA271" s="978"/>
      <c r="AB271" s="978"/>
      <c r="AC271" s="978"/>
      <c r="AD271" s="978"/>
      <c r="AE271" s="978"/>
      <c r="AF271" s="978"/>
      <c r="AG271" s="978"/>
      <c r="AH271" s="978"/>
      <c r="AI271" s="978"/>
      <c r="AJ271" s="978"/>
      <c r="AK271" s="978"/>
      <c r="AL271" s="978"/>
      <c r="AM271" s="978"/>
      <c r="AN271" s="978"/>
      <c r="AO271" s="978"/>
      <c r="AP271" s="979"/>
      <c r="BA271" s="87"/>
      <c r="BB271" s="87"/>
      <c r="BC271" s="87"/>
      <c r="BD271" s="87"/>
    </row>
    <row r="272" spans="1:56" hidden="1" x14ac:dyDescent="0.25">
      <c r="A272" s="391" t="str">
        <f>Sprachen!L343</f>
        <v>Telefon</v>
      </c>
      <c r="B272" s="392"/>
      <c r="C272" s="393"/>
      <c r="D272" s="393"/>
      <c r="E272" s="393"/>
      <c r="F272" s="393"/>
      <c r="G272" s="393"/>
      <c r="H272" s="394"/>
      <c r="I272" s="1009" t="str">
        <f>IF(U15&lt;&gt;"",U15,"")</f>
        <v/>
      </c>
      <c r="J272" s="1010"/>
      <c r="K272" s="1010"/>
      <c r="L272" s="1010"/>
      <c r="M272" s="1010"/>
      <c r="N272" s="1010"/>
      <c r="O272" s="1010"/>
      <c r="P272" s="1010"/>
      <c r="Q272" s="1010"/>
      <c r="R272" s="1010"/>
      <c r="S272" s="1010"/>
      <c r="T272" s="1010"/>
      <c r="U272" s="1011"/>
      <c r="V272" s="422"/>
      <c r="W272" s="423"/>
      <c r="X272" s="423"/>
      <c r="Y272" s="423"/>
      <c r="Z272" s="424"/>
      <c r="AA272" s="978"/>
      <c r="AB272" s="978"/>
      <c r="AC272" s="978"/>
      <c r="AD272" s="978"/>
      <c r="AE272" s="978"/>
      <c r="AF272" s="978"/>
      <c r="AG272" s="978"/>
      <c r="AH272" s="978"/>
      <c r="AI272" s="978"/>
      <c r="AJ272" s="978"/>
      <c r="AK272" s="978"/>
      <c r="AL272" s="978"/>
      <c r="AM272" s="978"/>
      <c r="AN272" s="978"/>
      <c r="AO272" s="978"/>
      <c r="AP272" s="979"/>
      <c r="BA272" s="87"/>
      <c r="BB272" s="87"/>
      <c r="BC272" s="87"/>
      <c r="BD272" s="87"/>
    </row>
    <row r="273" spans="1:56" hidden="1" x14ac:dyDescent="0.25">
      <c r="A273" s="391" t="str">
        <f>Sprachen!L119</f>
        <v>E-Mail/Fax-Nr.</v>
      </c>
      <c r="B273" s="392"/>
      <c r="C273" s="393"/>
      <c r="D273" s="393"/>
      <c r="E273" s="393"/>
      <c r="F273" s="393"/>
      <c r="G273" s="393"/>
      <c r="H273" s="394"/>
      <c r="I273" s="1009" t="str">
        <f>IF(AB15&lt;&gt;"",AB15,"")</f>
        <v/>
      </c>
      <c r="J273" s="1010"/>
      <c r="K273" s="1010"/>
      <c r="L273" s="1010"/>
      <c r="M273" s="1010"/>
      <c r="N273" s="1010"/>
      <c r="O273" s="1010"/>
      <c r="P273" s="1010"/>
      <c r="Q273" s="1010"/>
      <c r="R273" s="1010"/>
      <c r="S273" s="1010"/>
      <c r="T273" s="1010"/>
      <c r="U273" s="1011"/>
      <c r="V273" s="422"/>
      <c r="W273" s="423"/>
      <c r="X273" s="423"/>
      <c r="Y273" s="423"/>
      <c r="Z273" s="424"/>
      <c r="AA273" s="980"/>
      <c r="AB273" s="980"/>
      <c r="AC273" s="980"/>
      <c r="AD273" s="980"/>
      <c r="AE273" s="980"/>
      <c r="AF273" s="980"/>
      <c r="AG273" s="980"/>
      <c r="AH273" s="980"/>
      <c r="AI273" s="980"/>
      <c r="AJ273" s="980"/>
      <c r="AK273" s="980"/>
      <c r="AL273" s="980"/>
      <c r="AM273" s="980"/>
      <c r="AN273" s="980"/>
      <c r="AO273" s="980"/>
      <c r="AP273" s="981"/>
      <c r="BA273" s="87"/>
      <c r="BB273" s="87"/>
      <c r="BC273" s="87"/>
      <c r="BD273" s="87"/>
    </row>
    <row r="274" spans="1:56" ht="29.95" hidden="1" customHeight="1" thickBot="1" x14ac:dyDescent="0.3">
      <c r="A274" s="398" t="str">
        <f>Sprachen!L91</f>
        <v>Datum</v>
      </c>
      <c r="B274" s="399"/>
      <c r="C274" s="400"/>
      <c r="D274" s="400"/>
      <c r="E274" s="400"/>
      <c r="F274" s="400"/>
      <c r="G274" s="400"/>
      <c r="H274" s="401"/>
      <c r="I274" s="1012"/>
      <c r="J274" s="576"/>
      <c r="K274" s="576"/>
      <c r="L274" s="576"/>
      <c r="M274" s="576"/>
      <c r="N274" s="576"/>
      <c r="O274" s="576"/>
      <c r="P274" s="576"/>
      <c r="Q274" s="576"/>
      <c r="R274" s="576"/>
      <c r="S274" s="576"/>
      <c r="T274" s="576"/>
      <c r="U274" s="578"/>
      <c r="V274" s="402" t="str">
        <f>Sprachen!L348</f>
        <v>Unterschrift</v>
      </c>
      <c r="W274" s="403"/>
      <c r="X274" s="403"/>
      <c r="Y274" s="403"/>
      <c r="Z274" s="404"/>
      <c r="AA274" s="1006"/>
      <c r="AB274" s="1006"/>
      <c r="AC274" s="1006"/>
      <c r="AD274" s="1006"/>
      <c r="AE274" s="1006"/>
      <c r="AF274" s="1006"/>
      <c r="AG274" s="1006"/>
      <c r="AH274" s="1006"/>
      <c r="AI274" s="1006"/>
      <c r="AJ274" s="1006"/>
      <c r="AK274" s="1006"/>
      <c r="AL274" s="1006"/>
      <c r="AM274" s="1006"/>
      <c r="AN274" s="1006"/>
      <c r="AO274" s="1006"/>
      <c r="AP274" s="1007"/>
      <c r="BA274" s="87"/>
      <c r="BB274" s="87"/>
      <c r="BC274" s="87"/>
      <c r="BD274" s="87"/>
    </row>
    <row r="275" spans="1:56" ht="14.4" thickTop="1" x14ac:dyDescent="0.25"/>
  </sheetData>
  <sheetProtection formatCells="0" formatColumns="0" formatRows="0" insertHyperlinks="0"/>
  <mergeCells count="1763">
    <mergeCell ref="V274:Z274"/>
    <mergeCell ref="AA274:AP274"/>
    <mergeCell ref="O38:AP38"/>
    <mergeCell ref="I271:U271"/>
    <mergeCell ref="A272:H272"/>
    <mergeCell ref="I272:U272"/>
    <mergeCell ref="A273:H273"/>
    <mergeCell ref="I273:U273"/>
    <mergeCell ref="A274:H274"/>
    <mergeCell ref="I274:U274"/>
    <mergeCell ref="V266:Z266"/>
    <mergeCell ref="AA266:AP266"/>
    <mergeCell ref="A267:AP267"/>
    <mergeCell ref="A268:AP268"/>
    <mergeCell ref="A269:AP269"/>
    <mergeCell ref="A270:H270"/>
    <mergeCell ref="I270:U270"/>
    <mergeCell ref="V270:Z273"/>
    <mergeCell ref="AA270:AP273"/>
    <mergeCell ref="A271:H271"/>
    <mergeCell ref="A264:H264"/>
    <mergeCell ref="I264:U264"/>
    <mergeCell ref="A265:H265"/>
    <mergeCell ref="I265:U265"/>
    <mergeCell ref="A266:H266"/>
    <mergeCell ref="I266:U266"/>
    <mergeCell ref="C258:AP258"/>
    <mergeCell ref="A259:AP259"/>
    <mergeCell ref="A260:AP260"/>
    <mergeCell ref="A261:AP261"/>
    <mergeCell ref="A262:H262"/>
    <mergeCell ref="I262:U262"/>
    <mergeCell ref="V262:Z265"/>
    <mergeCell ref="AA262:AP265"/>
    <mergeCell ref="A263:H263"/>
    <mergeCell ref="I263:U263"/>
    <mergeCell ref="N256:S256"/>
    <mergeCell ref="T256:AC256"/>
    <mergeCell ref="AD256:AI256"/>
    <mergeCell ref="AJ256:AP256"/>
    <mergeCell ref="D257:K257"/>
    <mergeCell ref="L257:M257"/>
    <mergeCell ref="N257:S257"/>
    <mergeCell ref="T257:AP257"/>
    <mergeCell ref="A253:B253"/>
    <mergeCell ref="C253:AP253"/>
    <mergeCell ref="A254:B258"/>
    <mergeCell ref="C254:K254"/>
    <mergeCell ref="L254:AP254"/>
    <mergeCell ref="C255:K255"/>
    <mergeCell ref="L255:M255"/>
    <mergeCell ref="N255:AP255"/>
    <mergeCell ref="D256:K256"/>
    <mergeCell ref="L256:M256"/>
    <mergeCell ref="Z248:AF248"/>
    <mergeCell ref="AG248:AP248"/>
    <mergeCell ref="C247:K247"/>
    <mergeCell ref="L247:P247"/>
    <mergeCell ref="Q247:T247"/>
    <mergeCell ref="U247:Y247"/>
    <mergeCell ref="Z247:AF247"/>
    <mergeCell ref="AG247:AP247"/>
    <mergeCell ref="C252:K252"/>
    <mergeCell ref="L252:P252"/>
    <mergeCell ref="Q252:T252"/>
    <mergeCell ref="U252:Y252"/>
    <mergeCell ref="Z252:AF252"/>
    <mergeCell ref="AG252:AP252"/>
    <mergeCell ref="C251:K251"/>
    <mergeCell ref="L251:P251"/>
    <mergeCell ref="Q251:T251"/>
    <mergeCell ref="U251:Y251"/>
    <mergeCell ref="Z251:AF251"/>
    <mergeCell ref="AG251:AP251"/>
    <mergeCell ref="C250:K250"/>
    <mergeCell ref="L250:P250"/>
    <mergeCell ref="Q250:T250"/>
    <mergeCell ref="U250:Y250"/>
    <mergeCell ref="Z250:AF250"/>
    <mergeCell ref="AG250:AP250"/>
    <mergeCell ref="C246:K246"/>
    <mergeCell ref="L246:P246"/>
    <mergeCell ref="Q246:T246"/>
    <mergeCell ref="U246:Y246"/>
    <mergeCell ref="Z246:AF246"/>
    <mergeCell ref="AG246:AP246"/>
    <mergeCell ref="A244:B244"/>
    <mergeCell ref="C244:T244"/>
    <mergeCell ref="U244:AP244"/>
    <mergeCell ref="A245:B252"/>
    <mergeCell ref="C245:K245"/>
    <mergeCell ref="L245:P245"/>
    <mergeCell ref="Q245:T245"/>
    <mergeCell ref="U245:Y245"/>
    <mergeCell ref="Z245:AF245"/>
    <mergeCell ref="AG245:AP245"/>
    <mergeCell ref="C243:K243"/>
    <mergeCell ref="L243:P243"/>
    <mergeCell ref="Q243:T243"/>
    <mergeCell ref="U243:Y243"/>
    <mergeCell ref="Z243:AF243"/>
    <mergeCell ref="AG243:AP243"/>
    <mergeCell ref="C249:K249"/>
    <mergeCell ref="L249:P249"/>
    <mergeCell ref="Q249:T249"/>
    <mergeCell ref="U249:Y249"/>
    <mergeCell ref="Z249:AF249"/>
    <mergeCell ref="AG249:AP249"/>
    <mergeCell ref="C248:K248"/>
    <mergeCell ref="L248:P248"/>
    <mergeCell ref="Q248:T248"/>
    <mergeCell ref="U248:Y248"/>
    <mergeCell ref="U237:Y237"/>
    <mergeCell ref="Z237:AF237"/>
    <mergeCell ref="AG237:AP237"/>
    <mergeCell ref="C242:K242"/>
    <mergeCell ref="L242:P242"/>
    <mergeCell ref="Q242:T242"/>
    <mergeCell ref="U242:Y242"/>
    <mergeCell ref="Z242:AF242"/>
    <mergeCell ref="AG242:AP242"/>
    <mergeCell ref="C241:K241"/>
    <mergeCell ref="L241:P241"/>
    <mergeCell ref="Q241:T241"/>
    <mergeCell ref="U241:Y241"/>
    <mergeCell ref="Z241:AF241"/>
    <mergeCell ref="AG241:AP241"/>
    <mergeCell ref="C240:K240"/>
    <mergeCell ref="L240:P240"/>
    <mergeCell ref="Q240:T240"/>
    <mergeCell ref="U240:Y240"/>
    <mergeCell ref="Z240:AF240"/>
    <mergeCell ref="AG240:AP240"/>
    <mergeCell ref="A235:B235"/>
    <mergeCell ref="C235:T235"/>
    <mergeCell ref="U235:AP235"/>
    <mergeCell ref="A236:B243"/>
    <mergeCell ref="C236:K236"/>
    <mergeCell ref="L236:P236"/>
    <mergeCell ref="Q236:T236"/>
    <mergeCell ref="U236:Y236"/>
    <mergeCell ref="Z236:AF236"/>
    <mergeCell ref="AG236:AP236"/>
    <mergeCell ref="W233:X233"/>
    <mergeCell ref="Y233:Z233"/>
    <mergeCell ref="AA233:AB233"/>
    <mergeCell ref="AC233:AD233"/>
    <mergeCell ref="AE233:AP233"/>
    <mergeCell ref="A234:B234"/>
    <mergeCell ref="C234:AP234"/>
    <mergeCell ref="C239:K239"/>
    <mergeCell ref="L239:P239"/>
    <mergeCell ref="Q239:T239"/>
    <mergeCell ref="U239:Y239"/>
    <mergeCell ref="Z239:AF239"/>
    <mergeCell ref="AG239:AP239"/>
    <mergeCell ref="C238:K238"/>
    <mergeCell ref="L238:P238"/>
    <mergeCell ref="Q238:T238"/>
    <mergeCell ref="U238:Y238"/>
    <mergeCell ref="Z238:AF238"/>
    <mergeCell ref="AG238:AP238"/>
    <mergeCell ref="C237:K237"/>
    <mergeCell ref="L237:P237"/>
    <mergeCell ref="Q237:T237"/>
    <mergeCell ref="AA232:AB232"/>
    <mergeCell ref="AC232:AD232"/>
    <mergeCell ref="AE232:AP232"/>
    <mergeCell ref="A233:C233"/>
    <mergeCell ref="D233:L233"/>
    <mergeCell ref="M233:N233"/>
    <mergeCell ref="O233:P233"/>
    <mergeCell ref="Q233:R233"/>
    <mergeCell ref="S233:T233"/>
    <mergeCell ref="U233:V233"/>
    <mergeCell ref="AE231:AP231"/>
    <mergeCell ref="A232:C232"/>
    <mergeCell ref="D232:L232"/>
    <mergeCell ref="M232:N232"/>
    <mergeCell ref="O232:P232"/>
    <mergeCell ref="Q232:R232"/>
    <mergeCell ref="S232:T232"/>
    <mergeCell ref="U232:V232"/>
    <mergeCell ref="W232:X232"/>
    <mergeCell ref="Y232:Z232"/>
    <mergeCell ref="S231:T231"/>
    <mergeCell ref="U231:V231"/>
    <mergeCell ref="W231:X231"/>
    <mergeCell ref="Y231:Z231"/>
    <mergeCell ref="AA231:AB231"/>
    <mergeCell ref="AC231:AD231"/>
    <mergeCell ref="W230:X230"/>
    <mergeCell ref="Y230:Z230"/>
    <mergeCell ref="AA230:AB230"/>
    <mergeCell ref="AC230:AD230"/>
    <mergeCell ref="AE230:AP230"/>
    <mergeCell ref="A231:C231"/>
    <mergeCell ref="D231:L231"/>
    <mergeCell ref="M231:N231"/>
    <mergeCell ref="O231:P231"/>
    <mergeCell ref="Q231:R231"/>
    <mergeCell ref="AA229:AB229"/>
    <mergeCell ref="AC229:AD229"/>
    <mergeCell ref="AE229:AP229"/>
    <mergeCell ref="A230:C230"/>
    <mergeCell ref="D230:L230"/>
    <mergeCell ref="M230:N230"/>
    <mergeCell ref="O230:P230"/>
    <mergeCell ref="Q230:R230"/>
    <mergeCell ref="S230:T230"/>
    <mergeCell ref="U230:V230"/>
    <mergeCell ref="AE228:AP228"/>
    <mergeCell ref="A229:C229"/>
    <mergeCell ref="D229:L229"/>
    <mergeCell ref="M229:N229"/>
    <mergeCell ref="O229:P229"/>
    <mergeCell ref="Q229:R229"/>
    <mergeCell ref="S229:T229"/>
    <mergeCell ref="U229:V229"/>
    <mergeCell ref="W229:X229"/>
    <mergeCell ref="Y229:Z229"/>
    <mergeCell ref="S228:T228"/>
    <mergeCell ref="U228:V228"/>
    <mergeCell ref="W228:X228"/>
    <mergeCell ref="Y228:Z228"/>
    <mergeCell ref="AA228:AB228"/>
    <mergeCell ref="AC228:AD228"/>
    <mergeCell ref="W227:X227"/>
    <mergeCell ref="Y227:Z227"/>
    <mergeCell ref="AA227:AB227"/>
    <mergeCell ref="AC227:AD227"/>
    <mergeCell ref="AE227:AP227"/>
    <mergeCell ref="A228:C228"/>
    <mergeCell ref="D228:L228"/>
    <mergeCell ref="M228:N228"/>
    <mergeCell ref="O228:P228"/>
    <mergeCell ref="Q228:R228"/>
    <mergeCell ref="AA226:AB226"/>
    <mergeCell ref="AC226:AD226"/>
    <mergeCell ref="AE226:AP226"/>
    <mergeCell ref="A227:C227"/>
    <mergeCell ref="D227:L227"/>
    <mergeCell ref="M227:N227"/>
    <mergeCell ref="O227:P227"/>
    <mergeCell ref="Q227:R227"/>
    <mergeCell ref="S227:T227"/>
    <mergeCell ref="U227:V227"/>
    <mergeCell ref="AE225:AP225"/>
    <mergeCell ref="A226:C226"/>
    <mergeCell ref="D226:L226"/>
    <mergeCell ref="M226:N226"/>
    <mergeCell ref="O226:P226"/>
    <mergeCell ref="Q226:R226"/>
    <mergeCell ref="S226:T226"/>
    <mergeCell ref="U226:V226"/>
    <mergeCell ref="W226:X226"/>
    <mergeCell ref="Y226:Z226"/>
    <mergeCell ref="S225:T225"/>
    <mergeCell ref="U225:V225"/>
    <mergeCell ref="W225:X225"/>
    <mergeCell ref="Y225:Z225"/>
    <mergeCell ref="AA225:AB225"/>
    <mergeCell ref="AC225:AD225"/>
    <mergeCell ref="W224:X224"/>
    <mergeCell ref="Y224:Z224"/>
    <mergeCell ref="AA224:AB224"/>
    <mergeCell ref="AC224:AD224"/>
    <mergeCell ref="AE224:AP224"/>
    <mergeCell ref="A225:C225"/>
    <mergeCell ref="D225:L225"/>
    <mergeCell ref="M225:N225"/>
    <mergeCell ref="O225:P225"/>
    <mergeCell ref="Q225:R225"/>
    <mergeCell ref="AA223:AB223"/>
    <mergeCell ref="AC223:AD223"/>
    <mergeCell ref="AE223:AP223"/>
    <mergeCell ref="A224:C224"/>
    <mergeCell ref="D224:L224"/>
    <mergeCell ref="M224:N224"/>
    <mergeCell ref="O224:P224"/>
    <mergeCell ref="Q224:R224"/>
    <mergeCell ref="S224:T224"/>
    <mergeCell ref="U224:V224"/>
    <mergeCell ref="AE222:AP222"/>
    <mergeCell ref="A223:C223"/>
    <mergeCell ref="D223:L223"/>
    <mergeCell ref="M223:N223"/>
    <mergeCell ref="O223:P223"/>
    <mergeCell ref="Q223:R223"/>
    <mergeCell ref="S223:T223"/>
    <mergeCell ref="U223:V223"/>
    <mergeCell ref="W223:X223"/>
    <mergeCell ref="Y223:Z223"/>
    <mergeCell ref="S222:T222"/>
    <mergeCell ref="U222:V222"/>
    <mergeCell ref="W222:X222"/>
    <mergeCell ref="Y222:Z222"/>
    <mergeCell ref="AA222:AB222"/>
    <mergeCell ref="AC222:AD222"/>
    <mergeCell ref="W221:X221"/>
    <mergeCell ref="Y221:Z221"/>
    <mergeCell ref="AA221:AB221"/>
    <mergeCell ref="AC221:AD221"/>
    <mergeCell ref="AE221:AP221"/>
    <mergeCell ref="A222:C222"/>
    <mergeCell ref="D222:L222"/>
    <mergeCell ref="M222:N222"/>
    <mergeCell ref="O222:P222"/>
    <mergeCell ref="Q222:R222"/>
    <mergeCell ref="AA220:AB220"/>
    <mergeCell ref="AC220:AD220"/>
    <mergeCell ref="AE220:AP220"/>
    <mergeCell ref="A221:C221"/>
    <mergeCell ref="D221:L221"/>
    <mergeCell ref="M221:N221"/>
    <mergeCell ref="O221:P221"/>
    <mergeCell ref="Q221:R221"/>
    <mergeCell ref="S221:T221"/>
    <mergeCell ref="U221:V221"/>
    <mergeCell ref="AE219:AP219"/>
    <mergeCell ref="A220:C220"/>
    <mergeCell ref="D220:L220"/>
    <mergeCell ref="M220:N220"/>
    <mergeCell ref="O220:P220"/>
    <mergeCell ref="Q220:R220"/>
    <mergeCell ref="S220:T220"/>
    <mergeCell ref="U220:V220"/>
    <mergeCell ref="W220:X220"/>
    <mergeCell ref="Y220:Z220"/>
    <mergeCell ref="S219:T219"/>
    <mergeCell ref="U219:V219"/>
    <mergeCell ref="W219:X219"/>
    <mergeCell ref="Y219:Z219"/>
    <mergeCell ref="AA219:AB219"/>
    <mergeCell ref="AC219:AD219"/>
    <mergeCell ref="U217:V217"/>
    <mergeCell ref="W217:X217"/>
    <mergeCell ref="Y217:Z217"/>
    <mergeCell ref="S216:T216"/>
    <mergeCell ref="U216:V216"/>
    <mergeCell ref="W216:X216"/>
    <mergeCell ref="Y216:Z216"/>
    <mergeCell ref="AA216:AB216"/>
    <mergeCell ref="AC216:AD216"/>
    <mergeCell ref="AE215:AP215"/>
    <mergeCell ref="W218:X218"/>
    <mergeCell ref="Y218:Z218"/>
    <mergeCell ref="AA218:AB218"/>
    <mergeCell ref="AC218:AD218"/>
    <mergeCell ref="AE218:AP218"/>
    <mergeCell ref="A219:C219"/>
    <mergeCell ref="D219:L219"/>
    <mergeCell ref="M219:N219"/>
    <mergeCell ref="O219:P219"/>
    <mergeCell ref="Q219:R219"/>
    <mergeCell ref="AA217:AB217"/>
    <mergeCell ref="AC217:AD217"/>
    <mergeCell ref="AE217:AP217"/>
    <mergeCell ref="A218:C218"/>
    <mergeCell ref="D218:L218"/>
    <mergeCell ref="M218:N218"/>
    <mergeCell ref="O218:P218"/>
    <mergeCell ref="Q218:R218"/>
    <mergeCell ref="S218:T218"/>
    <mergeCell ref="U218:V218"/>
    <mergeCell ref="AV215:AV233"/>
    <mergeCell ref="AW215:AW233"/>
    <mergeCell ref="AX215:AX233"/>
    <mergeCell ref="AY215:AY233"/>
    <mergeCell ref="A216:C216"/>
    <mergeCell ref="D216:L216"/>
    <mergeCell ref="M216:N216"/>
    <mergeCell ref="O216:P216"/>
    <mergeCell ref="Q216:R216"/>
    <mergeCell ref="S215:T215"/>
    <mergeCell ref="U215:V215"/>
    <mergeCell ref="W215:X215"/>
    <mergeCell ref="Y215:Z215"/>
    <mergeCell ref="AA215:AB215"/>
    <mergeCell ref="AC215:AD215"/>
    <mergeCell ref="AE213:AP214"/>
    <mergeCell ref="U214:V214"/>
    <mergeCell ref="W214:X214"/>
    <mergeCell ref="Y214:Z214"/>
    <mergeCell ref="AA214:AB214"/>
    <mergeCell ref="A215:C215"/>
    <mergeCell ref="D215:L215"/>
    <mergeCell ref="M215:N215"/>
    <mergeCell ref="O215:P215"/>
    <mergeCell ref="Q215:R215"/>
    <mergeCell ref="AE216:AP216"/>
    <mergeCell ref="A217:C217"/>
    <mergeCell ref="D217:L217"/>
    <mergeCell ref="M217:N217"/>
    <mergeCell ref="O217:P217"/>
    <mergeCell ref="Q217:R217"/>
    <mergeCell ref="S217:T217"/>
    <mergeCell ref="A212:C212"/>
    <mergeCell ref="D212:AP212"/>
    <mergeCell ref="A213:C214"/>
    <mergeCell ref="D213:L214"/>
    <mergeCell ref="M213:N214"/>
    <mergeCell ref="O213:P214"/>
    <mergeCell ref="Q213:R214"/>
    <mergeCell ref="S213:T214"/>
    <mergeCell ref="U213:AB213"/>
    <mergeCell ref="AC213:AD214"/>
    <mergeCell ref="AE209:AP209"/>
    <mergeCell ref="A210:C210"/>
    <mergeCell ref="D210:AP210"/>
    <mergeCell ref="D211:L211"/>
    <mergeCell ref="M211:N211"/>
    <mergeCell ref="O211:T211"/>
    <mergeCell ref="U211:AP211"/>
    <mergeCell ref="S209:T209"/>
    <mergeCell ref="U209:V209"/>
    <mergeCell ref="W209:X209"/>
    <mergeCell ref="Y209:Z209"/>
    <mergeCell ref="AA209:AB209"/>
    <mergeCell ref="AC209:AD209"/>
    <mergeCell ref="W208:X208"/>
    <mergeCell ref="Y208:Z208"/>
    <mergeCell ref="AA208:AB208"/>
    <mergeCell ref="AC208:AD208"/>
    <mergeCell ref="AE208:AP208"/>
    <mergeCell ref="A209:C209"/>
    <mergeCell ref="D209:L209"/>
    <mergeCell ref="M209:N209"/>
    <mergeCell ref="O209:P209"/>
    <mergeCell ref="Q209:R209"/>
    <mergeCell ref="AA207:AB207"/>
    <mergeCell ref="AC207:AD207"/>
    <mergeCell ref="AE207:AP207"/>
    <mergeCell ref="A208:C208"/>
    <mergeCell ref="D208:L208"/>
    <mergeCell ref="M208:N208"/>
    <mergeCell ref="O208:P208"/>
    <mergeCell ref="Q208:R208"/>
    <mergeCell ref="S208:T208"/>
    <mergeCell ref="U208:V208"/>
    <mergeCell ref="AE206:AP206"/>
    <mergeCell ref="A207:C207"/>
    <mergeCell ref="D207:L207"/>
    <mergeCell ref="M207:N207"/>
    <mergeCell ref="O207:P207"/>
    <mergeCell ref="Q207:R207"/>
    <mergeCell ref="S207:T207"/>
    <mergeCell ref="U207:V207"/>
    <mergeCell ref="W207:X207"/>
    <mergeCell ref="Y207:Z207"/>
    <mergeCell ref="S206:T206"/>
    <mergeCell ref="U206:V206"/>
    <mergeCell ref="W206:X206"/>
    <mergeCell ref="Y206:Z206"/>
    <mergeCell ref="AA206:AB206"/>
    <mergeCell ref="AC206:AD206"/>
    <mergeCell ref="W205:X205"/>
    <mergeCell ref="Y205:Z205"/>
    <mergeCell ref="AA205:AB205"/>
    <mergeCell ref="AC205:AD205"/>
    <mergeCell ref="AE205:AP205"/>
    <mergeCell ref="A206:C206"/>
    <mergeCell ref="D206:L206"/>
    <mergeCell ref="M206:N206"/>
    <mergeCell ref="O206:P206"/>
    <mergeCell ref="Q206:R206"/>
    <mergeCell ref="AA204:AB204"/>
    <mergeCell ref="AC204:AD204"/>
    <mergeCell ref="AE204:AP204"/>
    <mergeCell ref="A205:C205"/>
    <mergeCell ref="D205:L205"/>
    <mergeCell ref="M205:N205"/>
    <mergeCell ref="O205:P205"/>
    <mergeCell ref="Q205:R205"/>
    <mergeCell ref="S205:T205"/>
    <mergeCell ref="U205:V205"/>
    <mergeCell ref="AE203:AP203"/>
    <mergeCell ref="A204:C204"/>
    <mergeCell ref="D204:L204"/>
    <mergeCell ref="M204:N204"/>
    <mergeCell ref="O204:P204"/>
    <mergeCell ref="Q204:R204"/>
    <mergeCell ref="S204:T204"/>
    <mergeCell ref="U204:V204"/>
    <mergeCell ref="W204:X204"/>
    <mergeCell ref="Y204:Z204"/>
    <mergeCell ref="S203:T203"/>
    <mergeCell ref="U203:V203"/>
    <mergeCell ref="W203:X203"/>
    <mergeCell ref="Y203:Z203"/>
    <mergeCell ref="AA203:AB203"/>
    <mergeCell ref="AC203:AD203"/>
    <mergeCell ref="W202:X202"/>
    <mergeCell ref="Y202:Z202"/>
    <mergeCell ref="AA202:AB202"/>
    <mergeCell ref="AC202:AD202"/>
    <mergeCell ref="AE202:AP202"/>
    <mergeCell ref="A203:C203"/>
    <mergeCell ref="D203:L203"/>
    <mergeCell ref="M203:N203"/>
    <mergeCell ref="O203:P203"/>
    <mergeCell ref="Q203:R203"/>
    <mergeCell ref="AA201:AB201"/>
    <mergeCell ref="AC201:AD201"/>
    <mergeCell ref="AE201:AP201"/>
    <mergeCell ref="A202:C202"/>
    <mergeCell ref="D202:L202"/>
    <mergeCell ref="M202:N202"/>
    <mergeCell ref="O202:P202"/>
    <mergeCell ref="Q202:R202"/>
    <mergeCell ref="S202:T202"/>
    <mergeCell ref="U202:V202"/>
    <mergeCell ref="AE200:AP200"/>
    <mergeCell ref="A201:C201"/>
    <mergeCell ref="D201:L201"/>
    <mergeCell ref="M201:N201"/>
    <mergeCell ref="O201:P201"/>
    <mergeCell ref="Q201:R201"/>
    <mergeCell ref="S201:T201"/>
    <mergeCell ref="U201:V201"/>
    <mergeCell ref="W201:X201"/>
    <mergeCell ref="Y201:Z201"/>
    <mergeCell ref="S200:T200"/>
    <mergeCell ref="U200:V200"/>
    <mergeCell ref="W200:X200"/>
    <mergeCell ref="Y200:Z200"/>
    <mergeCell ref="AA200:AB200"/>
    <mergeCell ref="AC200:AD200"/>
    <mergeCell ref="AE199:AP199"/>
    <mergeCell ref="AV199:AV209"/>
    <mergeCell ref="AW199:AW209"/>
    <mergeCell ref="AX199:AX209"/>
    <mergeCell ref="AY199:AY209"/>
    <mergeCell ref="A200:C200"/>
    <mergeCell ref="D200:L200"/>
    <mergeCell ref="M200:N200"/>
    <mergeCell ref="O200:P200"/>
    <mergeCell ref="Q200:R200"/>
    <mergeCell ref="S199:T199"/>
    <mergeCell ref="U199:V199"/>
    <mergeCell ref="W199:X199"/>
    <mergeCell ref="Y199:Z199"/>
    <mergeCell ref="AA199:AB199"/>
    <mergeCell ref="AC199:AD199"/>
    <mergeCell ref="AE196:AP196"/>
    <mergeCell ref="A197:C197"/>
    <mergeCell ref="D197:AP197"/>
    <mergeCell ref="A198:R198"/>
    <mergeCell ref="S198:AA198"/>
    <mergeCell ref="A199:C199"/>
    <mergeCell ref="D199:L199"/>
    <mergeCell ref="M199:N199"/>
    <mergeCell ref="O199:P199"/>
    <mergeCell ref="Q199:R199"/>
    <mergeCell ref="S196:T196"/>
    <mergeCell ref="U196:V196"/>
    <mergeCell ref="W196:X196"/>
    <mergeCell ref="Y196:Z196"/>
    <mergeCell ref="AA196:AB196"/>
    <mergeCell ref="AC196:AD196"/>
    <mergeCell ref="AY187:AY196"/>
    <mergeCell ref="W195:X195"/>
    <mergeCell ref="Y195:Z195"/>
    <mergeCell ref="AA195:AB195"/>
    <mergeCell ref="AC195:AD195"/>
    <mergeCell ref="AE195:AP195"/>
    <mergeCell ref="A196:C196"/>
    <mergeCell ref="D196:L196"/>
    <mergeCell ref="M196:N196"/>
    <mergeCell ref="O196:P196"/>
    <mergeCell ref="Q196:R196"/>
    <mergeCell ref="AA194:AB194"/>
    <mergeCell ref="AC194:AD194"/>
    <mergeCell ref="AE194:AP194"/>
    <mergeCell ref="A195:C195"/>
    <mergeCell ref="D195:L195"/>
    <mergeCell ref="M195:N195"/>
    <mergeCell ref="O195:P195"/>
    <mergeCell ref="Q195:R195"/>
    <mergeCell ref="S195:T195"/>
    <mergeCell ref="U195:V195"/>
    <mergeCell ref="AE193:AP193"/>
    <mergeCell ref="A194:C194"/>
    <mergeCell ref="D194:L194"/>
    <mergeCell ref="M194:N194"/>
    <mergeCell ref="O194:P194"/>
    <mergeCell ref="Q194:R194"/>
    <mergeCell ref="S194:T194"/>
    <mergeCell ref="U194:V194"/>
    <mergeCell ref="W194:X194"/>
    <mergeCell ref="Y194:Z194"/>
    <mergeCell ref="S193:T193"/>
    <mergeCell ref="U193:V193"/>
    <mergeCell ref="W193:X193"/>
    <mergeCell ref="Y193:Z193"/>
    <mergeCell ref="AA193:AB193"/>
    <mergeCell ref="AC193:AD193"/>
    <mergeCell ref="W192:X192"/>
    <mergeCell ref="Y192:Z192"/>
    <mergeCell ref="AA192:AB192"/>
    <mergeCell ref="AC192:AD192"/>
    <mergeCell ref="AE192:AP192"/>
    <mergeCell ref="A193:C193"/>
    <mergeCell ref="D193:L193"/>
    <mergeCell ref="M193:N193"/>
    <mergeCell ref="O193:P193"/>
    <mergeCell ref="Q193:R193"/>
    <mergeCell ref="AA191:AB191"/>
    <mergeCell ref="AC191:AD191"/>
    <mergeCell ref="AE191:AP191"/>
    <mergeCell ref="A192:C192"/>
    <mergeCell ref="D192:L192"/>
    <mergeCell ref="M192:N192"/>
    <mergeCell ref="O192:P192"/>
    <mergeCell ref="Q192:R192"/>
    <mergeCell ref="S192:T192"/>
    <mergeCell ref="U192:V192"/>
    <mergeCell ref="AE190:AP190"/>
    <mergeCell ref="A191:C191"/>
    <mergeCell ref="D191:L191"/>
    <mergeCell ref="M191:N191"/>
    <mergeCell ref="O191:P191"/>
    <mergeCell ref="Q191:R191"/>
    <mergeCell ref="S191:T191"/>
    <mergeCell ref="U191:V191"/>
    <mergeCell ref="W191:X191"/>
    <mergeCell ref="Y191:Z191"/>
    <mergeCell ref="S190:T190"/>
    <mergeCell ref="U190:V190"/>
    <mergeCell ref="W190:X190"/>
    <mergeCell ref="Y190:Z190"/>
    <mergeCell ref="AA190:AB190"/>
    <mergeCell ref="AC190:AD190"/>
    <mergeCell ref="U189:V189"/>
    <mergeCell ref="W189:X189"/>
    <mergeCell ref="Y189:Z189"/>
    <mergeCell ref="AA189:AB189"/>
    <mergeCell ref="AC189:AD189"/>
    <mergeCell ref="AE189:AP189"/>
    <mergeCell ref="A189:C190"/>
    <mergeCell ref="D189:L189"/>
    <mergeCell ref="M189:N189"/>
    <mergeCell ref="O189:P189"/>
    <mergeCell ref="Q189:R189"/>
    <mergeCell ref="S189:T189"/>
    <mergeCell ref="E190:L190"/>
    <mergeCell ref="M190:N190"/>
    <mergeCell ref="O190:P190"/>
    <mergeCell ref="Q190:R190"/>
    <mergeCell ref="AX187:AX196"/>
    <mergeCell ref="A188:C188"/>
    <mergeCell ref="D188:L188"/>
    <mergeCell ref="M188:N188"/>
    <mergeCell ref="O188:P188"/>
    <mergeCell ref="Q188:R188"/>
    <mergeCell ref="S188:T188"/>
    <mergeCell ref="U188:V188"/>
    <mergeCell ref="W188:X188"/>
    <mergeCell ref="Y187:Z187"/>
    <mergeCell ref="AA187:AB187"/>
    <mergeCell ref="AC187:AD187"/>
    <mergeCell ref="AE187:AP187"/>
    <mergeCell ref="AV187:AV196"/>
    <mergeCell ref="AW187:AW196"/>
    <mergeCell ref="Y188:Z188"/>
    <mergeCell ref="AA188:AB188"/>
    <mergeCell ref="AC188:AD188"/>
    <mergeCell ref="AE188:AP188"/>
    <mergeCell ref="A186:C186"/>
    <mergeCell ref="D186:AP186"/>
    <mergeCell ref="A187:C187"/>
    <mergeCell ref="D187:L187"/>
    <mergeCell ref="M187:N187"/>
    <mergeCell ref="O187:P187"/>
    <mergeCell ref="Q187:R187"/>
    <mergeCell ref="S187:T187"/>
    <mergeCell ref="U187:V187"/>
    <mergeCell ref="W187:X187"/>
    <mergeCell ref="U185:V185"/>
    <mergeCell ref="W185:X185"/>
    <mergeCell ref="Y185:Z185"/>
    <mergeCell ref="AA185:AB185"/>
    <mergeCell ref="AC185:AD185"/>
    <mergeCell ref="AE185:AP185"/>
    <mergeCell ref="A185:C185"/>
    <mergeCell ref="D185:L185"/>
    <mergeCell ref="M185:N185"/>
    <mergeCell ref="O185:P185"/>
    <mergeCell ref="Q185:R185"/>
    <mergeCell ref="S185:T185"/>
    <mergeCell ref="U184:V184"/>
    <mergeCell ref="W184:X184"/>
    <mergeCell ref="Y184:Z184"/>
    <mergeCell ref="AA184:AB184"/>
    <mergeCell ref="AC184:AD184"/>
    <mergeCell ref="AE184:AP184"/>
    <mergeCell ref="A184:C184"/>
    <mergeCell ref="D184:L184"/>
    <mergeCell ref="M184:N184"/>
    <mergeCell ref="O184:P184"/>
    <mergeCell ref="Q184:R184"/>
    <mergeCell ref="S184:T184"/>
    <mergeCell ref="U183:V183"/>
    <mergeCell ref="W183:X183"/>
    <mergeCell ref="Y183:Z183"/>
    <mergeCell ref="AA183:AB183"/>
    <mergeCell ref="AC183:AD183"/>
    <mergeCell ref="AE183:AP183"/>
    <mergeCell ref="A183:C183"/>
    <mergeCell ref="D183:L183"/>
    <mergeCell ref="M183:N183"/>
    <mergeCell ref="O183:P183"/>
    <mergeCell ref="Q183:R183"/>
    <mergeCell ref="S183:T183"/>
    <mergeCell ref="U182:V182"/>
    <mergeCell ref="W182:X182"/>
    <mergeCell ref="Y182:Z182"/>
    <mergeCell ref="AA182:AB182"/>
    <mergeCell ref="AC182:AD182"/>
    <mergeCell ref="AE182:AP182"/>
    <mergeCell ref="A182:C182"/>
    <mergeCell ref="D182:L182"/>
    <mergeCell ref="M182:N182"/>
    <mergeCell ref="O182:P182"/>
    <mergeCell ref="Q182:R182"/>
    <mergeCell ref="S182:T182"/>
    <mergeCell ref="AX180:AX185"/>
    <mergeCell ref="AY180:AY185"/>
    <mergeCell ref="A181:C181"/>
    <mergeCell ref="D181:L181"/>
    <mergeCell ref="M181:N181"/>
    <mergeCell ref="O181:P181"/>
    <mergeCell ref="Q181:R181"/>
    <mergeCell ref="S181:T181"/>
    <mergeCell ref="U181:V181"/>
    <mergeCell ref="W181:X181"/>
    <mergeCell ref="Y180:Z180"/>
    <mergeCell ref="AA180:AB180"/>
    <mergeCell ref="AC180:AD180"/>
    <mergeCell ref="AE180:AP180"/>
    <mergeCell ref="AV180:AV185"/>
    <mergeCell ref="AW180:AW185"/>
    <mergeCell ref="Y181:Z181"/>
    <mergeCell ref="AA181:AB181"/>
    <mergeCell ref="AC181:AD181"/>
    <mergeCell ref="AE181:AP181"/>
    <mergeCell ref="A179:C179"/>
    <mergeCell ref="D179:AP179"/>
    <mergeCell ref="A180:C180"/>
    <mergeCell ref="D180:L180"/>
    <mergeCell ref="M180:N180"/>
    <mergeCell ref="O180:P180"/>
    <mergeCell ref="Q180:R180"/>
    <mergeCell ref="S180:T180"/>
    <mergeCell ref="U180:V180"/>
    <mergeCell ref="W180:X180"/>
    <mergeCell ref="U178:V178"/>
    <mergeCell ref="W178:X178"/>
    <mergeCell ref="Y178:Z178"/>
    <mergeCell ref="AA178:AB178"/>
    <mergeCell ref="AC178:AD178"/>
    <mergeCell ref="AE178:AP178"/>
    <mergeCell ref="A178:C178"/>
    <mergeCell ref="D178:L178"/>
    <mergeCell ref="M178:N178"/>
    <mergeCell ref="O178:P178"/>
    <mergeCell ref="Q178:R178"/>
    <mergeCell ref="S178:T178"/>
    <mergeCell ref="U177:V177"/>
    <mergeCell ref="W177:X177"/>
    <mergeCell ref="Y177:Z177"/>
    <mergeCell ref="AA177:AB177"/>
    <mergeCell ref="AC177:AD177"/>
    <mergeCell ref="AE177:AP177"/>
    <mergeCell ref="A177:C177"/>
    <mergeCell ref="D177:L177"/>
    <mergeCell ref="M177:N177"/>
    <mergeCell ref="O177:P177"/>
    <mergeCell ref="Q177:R177"/>
    <mergeCell ref="S177:T177"/>
    <mergeCell ref="U176:V176"/>
    <mergeCell ref="W176:X176"/>
    <mergeCell ref="Y176:Z176"/>
    <mergeCell ref="AA176:AB176"/>
    <mergeCell ref="AC176:AD176"/>
    <mergeCell ref="AE176:AP176"/>
    <mergeCell ref="A176:C176"/>
    <mergeCell ref="D176:L176"/>
    <mergeCell ref="M176:N176"/>
    <mergeCell ref="O176:P176"/>
    <mergeCell ref="Q176:R176"/>
    <mergeCell ref="S176:T176"/>
    <mergeCell ref="U175:V175"/>
    <mergeCell ref="W175:X175"/>
    <mergeCell ref="Y175:Z175"/>
    <mergeCell ref="AA175:AB175"/>
    <mergeCell ref="AC175:AD175"/>
    <mergeCell ref="AE175:AP175"/>
    <mergeCell ref="A175:C175"/>
    <mergeCell ref="D175:L175"/>
    <mergeCell ref="M175:N175"/>
    <mergeCell ref="O175:P175"/>
    <mergeCell ref="Q175:R175"/>
    <mergeCell ref="S175:T175"/>
    <mergeCell ref="U174:V174"/>
    <mergeCell ref="W174:X174"/>
    <mergeCell ref="Y174:Z174"/>
    <mergeCell ref="AA174:AB174"/>
    <mergeCell ref="AC174:AD174"/>
    <mergeCell ref="AE174:AP174"/>
    <mergeCell ref="A174:C174"/>
    <mergeCell ref="D174:L174"/>
    <mergeCell ref="M174:N174"/>
    <mergeCell ref="O174:P174"/>
    <mergeCell ref="Q174:R174"/>
    <mergeCell ref="S174:T174"/>
    <mergeCell ref="U171:V171"/>
    <mergeCell ref="W171:X171"/>
    <mergeCell ref="Y171:Z171"/>
    <mergeCell ref="AA171:AB171"/>
    <mergeCell ref="AC171:AD171"/>
    <mergeCell ref="AE171:AP171"/>
    <mergeCell ref="A171:C171"/>
    <mergeCell ref="D171:L171"/>
    <mergeCell ref="M171:N173"/>
    <mergeCell ref="O171:P173"/>
    <mergeCell ref="Q171:R171"/>
    <mergeCell ref="S171:T171"/>
    <mergeCell ref="A172:C172"/>
    <mergeCell ref="E172:L172"/>
    <mergeCell ref="Q172:R172"/>
    <mergeCell ref="S172:T172"/>
    <mergeCell ref="AE172:AP172"/>
    <mergeCell ref="A173:C173"/>
    <mergeCell ref="E173:L173"/>
    <mergeCell ref="Q173:R173"/>
    <mergeCell ref="S173:T173"/>
    <mergeCell ref="U173:V173"/>
    <mergeCell ref="W173:X173"/>
    <mergeCell ref="U172:V172"/>
    <mergeCell ref="U170:V170"/>
    <mergeCell ref="W170:X170"/>
    <mergeCell ref="Y170:Z170"/>
    <mergeCell ref="AA170:AB170"/>
    <mergeCell ref="AC170:AD170"/>
    <mergeCell ref="AE170:AP170"/>
    <mergeCell ref="A170:C170"/>
    <mergeCell ref="D170:L170"/>
    <mergeCell ref="M170:N170"/>
    <mergeCell ref="O170:P170"/>
    <mergeCell ref="Q170:R170"/>
    <mergeCell ref="S170:T170"/>
    <mergeCell ref="Y173:Z173"/>
    <mergeCell ref="AA173:AB173"/>
    <mergeCell ref="AC173:AD173"/>
    <mergeCell ref="AE173:AP173"/>
    <mergeCell ref="U169:V169"/>
    <mergeCell ref="W169:X169"/>
    <mergeCell ref="Y169:Z169"/>
    <mergeCell ref="AA169:AB169"/>
    <mergeCell ref="AC169:AD169"/>
    <mergeCell ref="AE169:AP169"/>
    <mergeCell ref="A169:C169"/>
    <mergeCell ref="D169:L169"/>
    <mergeCell ref="M169:N169"/>
    <mergeCell ref="O169:P169"/>
    <mergeCell ref="Q169:R169"/>
    <mergeCell ref="S169:T169"/>
    <mergeCell ref="W172:X172"/>
    <mergeCell ref="Y172:Z172"/>
    <mergeCell ref="AA172:AB172"/>
    <mergeCell ref="AC172:AD172"/>
    <mergeCell ref="U168:V168"/>
    <mergeCell ref="W168:X168"/>
    <mergeCell ref="Y168:Z168"/>
    <mergeCell ref="AA168:AB168"/>
    <mergeCell ref="AC168:AD168"/>
    <mergeCell ref="AE168:AP168"/>
    <mergeCell ref="A168:C168"/>
    <mergeCell ref="D168:L168"/>
    <mergeCell ref="M168:N168"/>
    <mergeCell ref="O168:P168"/>
    <mergeCell ref="Q168:R168"/>
    <mergeCell ref="S168:T168"/>
    <mergeCell ref="U167:V167"/>
    <mergeCell ref="W167:X167"/>
    <mergeCell ref="Y167:Z167"/>
    <mergeCell ref="AA167:AB167"/>
    <mergeCell ref="AC167:AD167"/>
    <mergeCell ref="AE167:AP167"/>
    <mergeCell ref="A167:C167"/>
    <mergeCell ref="D167:L167"/>
    <mergeCell ref="M167:N167"/>
    <mergeCell ref="O167:P167"/>
    <mergeCell ref="Q167:R167"/>
    <mergeCell ref="S167:T167"/>
    <mergeCell ref="U166:V166"/>
    <mergeCell ref="W166:X166"/>
    <mergeCell ref="Y166:Z166"/>
    <mergeCell ref="AA166:AB166"/>
    <mergeCell ref="AC166:AD166"/>
    <mergeCell ref="AE166:AP166"/>
    <mergeCell ref="Y165:Z165"/>
    <mergeCell ref="AA165:AB165"/>
    <mergeCell ref="AC165:AD165"/>
    <mergeCell ref="AE165:AP165"/>
    <mergeCell ref="A166:C166"/>
    <mergeCell ref="D166:L166"/>
    <mergeCell ref="M166:N166"/>
    <mergeCell ref="O166:P166"/>
    <mergeCell ref="Q166:R166"/>
    <mergeCell ref="S166:T166"/>
    <mergeCell ref="Y164:Z164"/>
    <mergeCell ref="AA164:AB164"/>
    <mergeCell ref="AC164:AD164"/>
    <mergeCell ref="AE164:AP164"/>
    <mergeCell ref="A165:C165"/>
    <mergeCell ref="E165:L165"/>
    <mergeCell ref="Q165:R165"/>
    <mergeCell ref="S165:T165"/>
    <mergeCell ref="U165:V165"/>
    <mergeCell ref="W165:X165"/>
    <mergeCell ref="Y163:Z163"/>
    <mergeCell ref="AA163:AB163"/>
    <mergeCell ref="AC163:AD163"/>
    <mergeCell ref="AE163:AP163"/>
    <mergeCell ref="A164:C164"/>
    <mergeCell ref="E164:L164"/>
    <mergeCell ref="Q164:R164"/>
    <mergeCell ref="S164:T164"/>
    <mergeCell ref="U164:V164"/>
    <mergeCell ref="W164:X164"/>
    <mergeCell ref="Y162:Z162"/>
    <mergeCell ref="AA162:AB162"/>
    <mergeCell ref="AC162:AD162"/>
    <mergeCell ref="AE162:AP162"/>
    <mergeCell ref="A163:C163"/>
    <mergeCell ref="E163:L163"/>
    <mergeCell ref="Q163:R163"/>
    <mergeCell ref="S163:T163"/>
    <mergeCell ref="U163:V163"/>
    <mergeCell ref="W163:X163"/>
    <mergeCell ref="Y161:Z161"/>
    <mergeCell ref="AA161:AB161"/>
    <mergeCell ref="AC161:AD161"/>
    <mergeCell ref="AE161:AP161"/>
    <mergeCell ref="A162:C162"/>
    <mergeCell ref="E162:L162"/>
    <mergeCell ref="Q162:R162"/>
    <mergeCell ref="S162:T162"/>
    <mergeCell ref="U162:V162"/>
    <mergeCell ref="W162:X162"/>
    <mergeCell ref="Y160:Z160"/>
    <mergeCell ref="AA160:AB160"/>
    <mergeCell ref="AC160:AD160"/>
    <mergeCell ref="AE160:AP160"/>
    <mergeCell ref="A161:C161"/>
    <mergeCell ref="E161:L161"/>
    <mergeCell ref="Q161:R161"/>
    <mergeCell ref="S161:T161"/>
    <mergeCell ref="U161:V161"/>
    <mergeCell ref="W161:X161"/>
    <mergeCell ref="A160:C160"/>
    <mergeCell ref="E160:L160"/>
    <mergeCell ref="Q160:R160"/>
    <mergeCell ref="S160:T160"/>
    <mergeCell ref="U160:V160"/>
    <mergeCell ref="W160:X160"/>
    <mergeCell ref="Y159:Z159"/>
    <mergeCell ref="AA159:AB159"/>
    <mergeCell ref="AC159:AD159"/>
    <mergeCell ref="AE159:AP159"/>
    <mergeCell ref="Y154:Z154"/>
    <mergeCell ref="AA154:AB154"/>
    <mergeCell ref="AC154:AD154"/>
    <mergeCell ref="AE154:AP154"/>
    <mergeCell ref="A155:C155"/>
    <mergeCell ref="D155:L155"/>
    <mergeCell ref="M155:N165"/>
    <mergeCell ref="O155:P165"/>
    <mergeCell ref="Q155:R155"/>
    <mergeCell ref="S155:T155"/>
    <mergeCell ref="Y158:Z158"/>
    <mergeCell ref="AA158:AB158"/>
    <mergeCell ref="AC158:AD158"/>
    <mergeCell ref="AE158:AP158"/>
    <mergeCell ref="A159:C159"/>
    <mergeCell ref="E159:L159"/>
    <mergeCell ref="Q159:R159"/>
    <mergeCell ref="S159:T159"/>
    <mergeCell ref="U159:V159"/>
    <mergeCell ref="W159:X159"/>
    <mergeCell ref="Q158:R158"/>
    <mergeCell ref="S158:T158"/>
    <mergeCell ref="U158:V158"/>
    <mergeCell ref="W158:X158"/>
    <mergeCell ref="Q157:R157"/>
    <mergeCell ref="S157:T157"/>
    <mergeCell ref="U157:V157"/>
    <mergeCell ref="W157:X157"/>
    <mergeCell ref="A154:C154"/>
    <mergeCell ref="E154:L154"/>
    <mergeCell ref="Q154:R154"/>
    <mergeCell ref="S154:T154"/>
    <mergeCell ref="U154:V154"/>
    <mergeCell ref="W154:X154"/>
    <mergeCell ref="Y157:Z157"/>
    <mergeCell ref="AA157:AB157"/>
    <mergeCell ref="AC157:AD157"/>
    <mergeCell ref="AE157:AP157"/>
    <mergeCell ref="A158:C158"/>
    <mergeCell ref="E158:L158"/>
    <mergeCell ref="Y156:Z156"/>
    <mergeCell ref="AA156:AB156"/>
    <mergeCell ref="AC156:AD156"/>
    <mergeCell ref="AE156:AP156"/>
    <mergeCell ref="A157:C157"/>
    <mergeCell ref="E157:L157"/>
    <mergeCell ref="A156:C156"/>
    <mergeCell ref="E156:L156"/>
    <mergeCell ref="Q156:R156"/>
    <mergeCell ref="S156:T156"/>
    <mergeCell ref="U156:V156"/>
    <mergeCell ref="W156:X156"/>
    <mergeCell ref="U155:V155"/>
    <mergeCell ref="W155:X155"/>
    <mergeCell ref="Y155:Z155"/>
    <mergeCell ref="AA155:AB155"/>
    <mergeCell ref="AC155:AD155"/>
    <mergeCell ref="AE155:AP155"/>
    <mergeCell ref="AC152:AD152"/>
    <mergeCell ref="AE152:AP152"/>
    <mergeCell ref="A153:C153"/>
    <mergeCell ref="E153:L153"/>
    <mergeCell ref="Q153:R153"/>
    <mergeCell ref="S153:T153"/>
    <mergeCell ref="U153:V153"/>
    <mergeCell ref="W153:X153"/>
    <mergeCell ref="Y151:Z151"/>
    <mergeCell ref="AA151:AB151"/>
    <mergeCell ref="AC151:AD151"/>
    <mergeCell ref="AE151:AP151"/>
    <mergeCell ref="A152:C152"/>
    <mergeCell ref="E152:L152"/>
    <mergeCell ref="Q152:R152"/>
    <mergeCell ref="S152:T152"/>
    <mergeCell ref="U152:V152"/>
    <mergeCell ref="W152:X152"/>
    <mergeCell ref="Y153:Z153"/>
    <mergeCell ref="AA153:AB153"/>
    <mergeCell ref="AC153:AD153"/>
    <mergeCell ref="AE153:AP153"/>
    <mergeCell ref="AV147:AV178"/>
    <mergeCell ref="AW147:AW178"/>
    <mergeCell ref="AX147:AX178"/>
    <mergeCell ref="AY147:AY178"/>
    <mergeCell ref="A148:C148"/>
    <mergeCell ref="E148:L148"/>
    <mergeCell ref="Q148:R148"/>
    <mergeCell ref="S148:T148"/>
    <mergeCell ref="U148:V148"/>
    <mergeCell ref="W148:X148"/>
    <mergeCell ref="Y150:Z150"/>
    <mergeCell ref="AA150:AB150"/>
    <mergeCell ref="AC150:AD150"/>
    <mergeCell ref="AE150:AP150"/>
    <mergeCell ref="A151:C151"/>
    <mergeCell ref="E151:L151"/>
    <mergeCell ref="Q151:R151"/>
    <mergeCell ref="S151:T151"/>
    <mergeCell ref="U151:V151"/>
    <mergeCell ref="W151:X151"/>
    <mergeCell ref="Y149:Z149"/>
    <mergeCell ref="AA149:AB149"/>
    <mergeCell ref="AC149:AD149"/>
    <mergeCell ref="AE149:AP149"/>
    <mergeCell ref="A150:C150"/>
    <mergeCell ref="E150:L150"/>
    <mergeCell ref="Q150:R150"/>
    <mergeCell ref="S150:T150"/>
    <mergeCell ref="U150:V150"/>
    <mergeCell ref="W150:X150"/>
    <mergeCell ref="Y152:Z152"/>
    <mergeCell ref="AA152:AB152"/>
    <mergeCell ref="A146:C146"/>
    <mergeCell ref="D146:AP146"/>
    <mergeCell ref="A147:C147"/>
    <mergeCell ref="D147:L147"/>
    <mergeCell ref="M147:N154"/>
    <mergeCell ref="O147:P154"/>
    <mergeCell ref="Q147:Z147"/>
    <mergeCell ref="AA147:AB147"/>
    <mergeCell ref="AC147:AD147"/>
    <mergeCell ref="AE147:AP147"/>
    <mergeCell ref="U145:V145"/>
    <mergeCell ref="W145:X145"/>
    <mergeCell ref="Y145:Z145"/>
    <mergeCell ref="AA145:AB145"/>
    <mergeCell ref="AC145:AD145"/>
    <mergeCell ref="AE145:AP145"/>
    <mergeCell ref="A145:C145"/>
    <mergeCell ref="D145:L145"/>
    <mergeCell ref="M145:N145"/>
    <mergeCell ref="O145:P145"/>
    <mergeCell ref="Q145:R145"/>
    <mergeCell ref="S145:T145"/>
    <mergeCell ref="Y148:Z148"/>
    <mergeCell ref="AA148:AB148"/>
    <mergeCell ref="AC148:AD148"/>
    <mergeCell ref="AE148:AP148"/>
    <mergeCell ref="A149:C149"/>
    <mergeCell ref="E149:L149"/>
    <mergeCell ref="Q149:R149"/>
    <mergeCell ref="S149:T149"/>
    <mergeCell ref="U149:V149"/>
    <mergeCell ref="W149:X149"/>
    <mergeCell ref="M141:N141"/>
    <mergeCell ref="O141:P141"/>
    <mergeCell ref="Q141:R141"/>
    <mergeCell ref="S141:T141"/>
    <mergeCell ref="AX143:AX145"/>
    <mergeCell ref="AY143:AY145"/>
    <mergeCell ref="A144:C144"/>
    <mergeCell ref="D144:L144"/>
    <mergeCell ref="M144:N144"/>
    <mergeCell ref="O144:P144"/>
    <mergeCell ref="Q144:R144"/>
    <mergeCell ref="S144:T144"/>
    <mergeCell ref="U144:V144"/>
    <mergeCell ref="W144:X144"/>
    <mergeCell ref="Y143:Z143"/>
    <mergeCell ref="AA143:AB143"/>
    <mergeCell ref="AC143:AD143"/>
    <mergeCell ref="AE143:AP143"/>
    <mergeCell ref="AV143:AV145"/>
    <mergeCell ref="AW143:AW145"/>
    <mergeCell ref="Y144:Z144"/>
    <mergeCell ref="AA144:AB144"/>
    <mergeCell ref="AC144:AD144"/>
    <mergeCell ref="AE144:AP144"/>
    <mergeCell ref="Q140:R140"/>
    <mergeCell ref="S140:T140"/>
    <mergeCell ref="U139:V139"/>
    <mergeCell ref="W139:X139"/>
    <mergeCell ref="Y139:Z139"/>
    <mergeCell ref="AA139:AB139"/>
    <mergeCell ref="AC139:AD139"/>
    <mergeCell ref="AE139:AP139"/>
    <mergeCell ref="A139:C139"/>
    <mergeCell ref="D139:L139"/>
    <mergeCell ref="M139:N139"/>
    <mergeCell ref="O139:P139"/>
    <mergeCell ref="Q139:R139"/>
    <mergeCell ref="S139:T139"/>
    <mergeCell ref="A142:C142"/>
    <mergeCell ref="D142:AP142"/>
    <mergeCell ref="A143:C143"/>
    <mergeCell ref="D143:L143"/>
    <mergeCell ref="M143:N143"/>
    <mergeCell ref="O143:P143"/>
    <mergeCell ref="Q143:R143"/>
    <mergeCell ref="S143:T143"/>
    <mergeCell ref="U143:V143"/>
    <mergeCell ref="W143:X143"/>
    <mergeCell ref="U141:V141"/>
    <mergeCell ref="W141:X141"/>
    <mergeCell ref="Y141:Z141"/>
    <mergeCell ref="AA141:AB141"/>
    <mergeCell ref="AC141:AD141"/>
    <mergeCell ref="AE141:AP141"/>
    <mergeCell ref="A141:C141"/>
    <mergeCell ref="D141:L141"/>
    <mergeCell ref="U138:V138"/>
    <mergeCell ref="W138:X138"/>
    <mergeCell ref="Y138:Z138"/>
    <mergeCell ref="AA138:AB138"/>
    <mergeCell ref="AC138:AD138"/>
    <mergeCell ref="AE138:AP138"/>
    <mergeCell ref="AV137:AV141"/>
    <mergeCell ref="AW137:AW141"/>
    <mergeCell ref="AX137:AX141"/>
    <mergeCell ref="AY137:AY141"/>
    <mergeCell ref="A138:C138"/>
    <mergeCell ref="D138:L138"/>
    <mergeCell ref="M138:N138"/>
    <mergeCell ref="O138:P138"/>
    <mergeCell ref="Q138:R138"/>
    <mergeCell ref="S138:T138"/>
    <mergeCell ref="U137:V137"/>
    <mergeCell ref="W137:X137"/>
    <mergeCell ref="Y137:Z137"/>
    <mergeCell ref="AA137:AB137"/>
    <mergeCell ref="AC137:AD137"/>
    <mergeCell ref="AE137:AP137"/>
    <mergeCell ref="U140:V140"/>
    <mergeCell ref="W140:X140"/>
    <mergeCell ref="Y140:Z140"/>
    <mergeCell ref="AA140:AB140"/>
    <mergeCell ref="AC140:AD140"/>
    <mergeCell ref="AE140:AP140"/>
    <mergeCell ref="A140:C140"/>
    <mergeCell ref="D140:L140"/>
    <mergeCell ref="M140:N140"/>
    <mergeCell ref="O140:P140"/>
    <mergeCell ref="A135:R135"/>
    <mergeCell ref="S135:AA135"/>
    <mergeCell ref="A136:C136"/>
    <mergeCell ref="D136:AP136"/>
    <mergeCell ref="A137:C137"/>
    <mergeCell ref="D137:L137"/>
    <mergeCell ref="M137:N137"/>
    <mergeCell ref="O137:P137"/>
    <mergeCell ref="Q137:R137"/>
    <mergeCell ref="S137:T137"/>
    <mergeCell ref="U134:V134"/>
    <mergeCell ref="W134:X134"/>
    <mergeCell ref="Y134:Z134"/>
    <mergeCell ref="AA134:AB134"/>
    <mergeCell ref="AC134:AD134"/>
    <mergeCell ref="AE134:AP134"/>
    <mergeCell ref="AV133:AV134"/>
    <mergeCell ref="AW133:AW134"/>
    <mergeCell ref="AX133:AX134"/>
    <mergeCell ref="AY133:AY134"/>
    <mergeCell ref="A134:C134"/>
    <mergeCell ref="D134:L134"/>
    <mergeCell ref="M134:N134"/>
    <mergeCell ref="O134:P134"/>
    <mergeCell ref="Q134:R134"/>
    <mergeCell ref="S134:T134"/>
    <mergeCell ref="U133:V133"/>
    <mergeCell ref="W133:X133"/>
    <mergeCell ref="Y133:Z133"/>
    <mergeCell ref="AA133:AB133"/>
    <mergeCell ref="AC133:AD133"/>
    <mergeCell ref="AE133:AP133"/>
    <mergeCell ref="A133:C133"/>
    <mergeCell ref="D133:L133"/>
    <mergeCell ref="M133:N133"/>
    <mergeCell ref="O133:P133"/>
    <mergeCell ref="Q133:R133"/>
    <mergeCell ref="S133:T133"/>
    <mergeCell ref="Q131:R132"/>
    <mergeCell ref="S131:T132"/>
    <mergeCell ref="U131:AB131"/>
    <mergeCell ref="AC131:AD132"/>
    <mergeCell ref="AE131:AP132"/>
    <mergeCell ref="U132:V132"/>
    <mergeCell ref="W132:X132"/>
    <mergeCell ref="Y132:Z132"/>
    <mergeCell ref="AA132:AB132"/>
    <mergeCell ref="A129:C129"/>
    <mergeCell ref="D129:L129"/>
    <mergeCell ref="M129:AA129"/>
    <mergeCell ref="AB129:AP129"/>
    <mergeCell ref="A130:AP130"/>
    <mergeCell ref="A131:C132"/>
    <mergeCell ref="D131:F132"/>
    <mergeCell ref="G131:L132"/>
    <mergeCell ref="M131:N132"/>
    <mergeCell ref="O131:P132"/>
    <mergeCell ref="A126:AP126"/>
    <mergeCell ref="A127:C127"/>
    <mergeCell ref="D127:L127"/>
    <mergeCell ref="M127:AA127"/>
    <mergeCell ref="AB127:AP127"/>
    <mergeCell ref="A128:C128"/>
    <mergeCell ref="D128:L128"/>
    <mergeCell ref="M128:AA128"/>
    <mergeCell ref="AB128:AP128"/>
    <mergeCell ref="A124:C124"/>
    <mergeCell ref="D124:L124"/>
    <mergeCell ref="M124:Q124"/>
    <mergeCell ref="R124:V124"/>
    <mergeCell ref="W124:AP124"/>
    <mergeCell ref="A125:C125"/>
    <mergeCell ref="D125:L125"/>
    <mergeCell ref="M125:Q125"/>
    <mergeCell ref="R125:V125"/>
    <mergeCell ref="W125:AP125"/>
    <mergeCell ref="A122:C122"/>
    <mergeCell ref="D122:L122"/>
    <mergeCell ref="M122:Q122"/>
    <mergeCell ref="R122:V122"/>
    <mergeCell ref="W122:AP122"/>
    <mergeCell ref="A123:C123"/>
    <mergeCell ref="D123:L123"/>
    <mergeCell ref="M123:Q123"/>
    <mergeCell ref="R123:V123"/>
    <mergeCell ref="W123:AP123"/>
    <mergeCell ref="A120:C120"/>
    <mergeCell ref="D120:L120"/>
    <mergeCell ref="M120:Q120"/>
    <mergeCell ref="R120:V120"/>
    <mergeCell ref="W120:AP120"/>
    <mergeCell ref="A121:C121"/>
    <mergeCell ref="D121:L121"/>
    <mergeCell ref="M121:Q121"/>
    <mergeCell ref="R121:V121"/>
    <mergeCell ref="W121:AP121"/>
    <mergeCell ref="A118:C118"/>
    <mergeCell ref="D118:L118"/>
    <mergeCell ref="M118:Q118"/>
    <mergeCell ref="R118:V118"/>
    <mergeCell ref="W118:AP118"/>
    <mergeCell ref="A119:C119"/>
    <mergeCell ref="D119:L119"/>
    <mergeCell ref="M119:Q119"/>
    <mergeCell ref="R119:V119"/>
    <mergeCell ref="W119:AP119"/>
    <mergeCell ref="A116:C116"/>
    <mergeCell ref="D116:L116"/>
    <mergeCell ref="M116:Q116"/>
    <mergeCell ref="R116:V116"/>
    <mergeCell ref="W116:AP116"/>
    <mergeCell ref="A117:C117"/>
    <mergeCell ref="D117:L117"/>
    <mergeCell ref="M117:Q117"/>
    <mergeCell ref="R117:V117"/>
    <mergeCell ref="W117:AP117"/>
    <mergeCell ref="A114:C114"/>
    <mergeCell ref="D114:L114"/>
    <mergeCell ref="M114:Q114"/>
    <mergeCell ref="R114:V114"/>
    <mergeCell ref="W114:AP114"/>
    <mergeCell ref="A115:C115"/>
    <mergeCell ref="D115:L115"/>
    <mergeCell ref="M115:Q115"/>
    <mergeCell ref="R115:V115"/>
    <mergeCell ref="W115:AP115"/>
    <mergeCell ref="A112:C112"/>
    <mergeCell ref="D112:L112"/>
    <mergeCell ref="M112:Q112"/>
    <mergeCell ref="R112:V112"/>
    <mergeCell ref="W112:AP112"/>
    <mergeCell ref="A113:C113"/>
    <mergeCell ref="D113:L113"/>
    <mergeCell ref="M113:Q113"/>
    <mergeCell ref="R113:V113"/>
    <mergeCell ref="W113:AP113"/>
    <mergeCell ref="A110:C110"/>
    <mergeCell ref="D110:L110"/>
    <mergeCell ref="M110:Q110"/>
    <mergeCell ref="R110:V110"/>
    <mergeCell ref="W110:AP110"/>
    <mergeCell ref="A111:C111"/>
    <mergeCell ref="D111:L111"/>
    <mergeCell ref="M111:Q111"/>
    <mergeCell ref="R111:V111"/>
    <mergeCell ref="W111:AP111"/>
    <mergeCell ref="A108:C108"/>
    <mergeCell ref="D108:L108"/>
    <mergeCell ref="M108:Q108"/>
    <mergeCell ref="R108:V108"/>
    <mergeCell ref="W108:AP108"/>
    <mergeCell ref="A109:C109"/>
    <mergeCell ref="D109:L109"/>
    <mergeCell ref="M109:Q109"/>
    <mergeCell ref="R109:V109"/>
    <mergeCell ref="W109:AP109"/>
    <mergeCell ref="A106:C106"/>
    <mergeCell ref="D106:AP106"/>
    <mergeCell ref="A107:C107"/>
    <mergeCell ref="D107:L107"/>
    <mergeCell ref="M107:Q107"/>
    <mergeCell ref="R107:V107"/>
    <mergeCell ref="W107:AP107"/>
    <mergeCell ref="A104:B104"/>
    <mergeCell ref="C104:AP104"/>
    <mergeCell ref="A105:B105"/>
    <mergeCell ref="C105:H105"/>
    <mergeCell ref="I105:U105"/>
    <mergeCell ref="V105:Z105"/>
    <mergeCell ref="AA105:AP105"/>
    <mergeCell ref="A102:N102"/>
    <mergeCell ref="O102:AA102"/>
    <mergeCell ref="AB102:AP102"/>
    <mergeCell ref="A103:G103"/>
    <mergeCell ref="H103:N103"/>
    <mergeCell ref="O103:U103"/>
    <mergeCell ref="V103:AA103"/>
    <mergeCell ref="AB103:AP103"/>
    <mergeCell ref="A101:G101"/>
    <mergeCell ref="H101:N101"/>
    <mergeCell ref="O101:U101"/>
    <mergeCell ref="V101:AA101"/>
    <mergeCell ref="AB101:AJ101"/>
    <mergeCell ref="AK101:AP101"/>
    <mergeCell ref="A98:AP98"/>
    <mergeCell ref="A99:N99"/>
    <mergeCell ref="O99:AP99"/>
    <mergeCell ref="A100:G100"/>
    <mergeCell ref="H100:N100"/>
    <mergeCell ref="O100:U100"/>
    <mergeCell ref="V100:AA100"/>
    <mergeCell ref="AB100:AJ100"/>
    <mergeCell ref="AK100:AP100"/>
    <mergeCell ref="C92:AP92"/>
    <mergeCell ref="C93:AP93"/>
    <mergeCell ref="AR93:AR97"/>
    <mergeCell ref="C94:AP94"/>
    <mergeCell ref="C95:AP95"/>
    <mergeCell ref="C96:AP96"/>
    <mergeCell ref="C97:AP97"/>
    <mergeCell ref="C83:AP83"/>
    <mergeCell ref="A84:AP84"/>
    <mergeCell ref="A85:B85"/>
    <mergeCell ref="C85:AP85"/>
    <mergeCell ref="C86:AP86"/>
    <mergeCell ref="C87:AP91"/>
    <mergeCell ref="A81:B81"/>
    <mergeCell ref="C81:F81"/>
    <mergeCell ref="G81:T81"/>
    <mergeCell ref="U81:V81"/>
    <mergeCell ref="X81:AP81"/>
    <mergeCell ref="A82:AP82"/>
    <mergeCell ref="A80:B80"/>
    <mergeCell ref="C80:J80"/>
    <mergeCell ref="K80:L80"/>
    <mergeCell ref="M80:T80"/>
    <mergeCell ref="U80:V80"/>
    <mergeCell ref="X80:AP80"/>
    <mergeCell ref="A78:T78"/>
    <mergeCell ref="U78:V78"/>
    <mergeCell ref="X78:AP78"/>
    <mergeCell ref="A79:B79"/>
    <mergeCell ref="C79:J79"/>
    <mergeCell ref="K79:L79"/>
    <mergeCell ref="M79:T79"/>
    <mergeCell ref="U79:V79"/>
    <mergeCell ref="X79:AP79"/>
    <mergeCell ref="A76:B76"/>
    <mergeCell ref="C76:T76"/>
    <mergeCell ref="U76:V76"/>
    <mergeCell ref="X76:AP76"/>
    <mergeCell ref="A77:B77"/>
    <mergeCell ref="C77:T77"/>
    <mergeCell ref="U77:V77"/>
    <mergeCell ref="X77:AP77"/>
    <mergeCell ref="AH69:AL69"/>
    <mergeCell ref="AM69:AP69"/>
    <mergeCell ref="C68:K68"/>
    <mergeCell ref="L68:P68"/>
    <mergeCell ref="Q68:T68"/>
    <mergeCell ref="U68:AG68"/>
    <mergeCell ref="AH68:AL68"/>
    <mergeCell ref="AM68:AP68"/>
    <mergeCell ref="A73:AP73"/>
    <mergeCell ref="A74:T74"/>
    <mergeCell ref="U74:AP74"/>
    <mergeCell ref="A75:B75"/>
    <mergeCell ref="C75:T75"/>
    <mergeCell ref="U75:V75"/>
    <mergeCell ref="X75:AP75"/>
    <mergeCell ref="C72:K72"/>
    <mergeCell ref="L72:P72"/>
    <mergeCell ref="Q72:T72"/>
    <mergeCell ref="U72:AG72"/>
    <mergeCell ref="AH72:AL72"/>
    <mergeCell ref="AM72:AP72"/>
    <mergeCell ref="C71:K71"/>
    <mergeCell ref="L71:P71"/>
    <mergeCell ref="Q71:T71"/>
    <mergeCell ref="U71:AG71"/>
    <mergeCell ref="AH71:AL71"/>
    <mergeCell ref="AM71:AP71"/>
    <mergeCell ref="C67:K67"/>
    <mergeCell ref="L67:P67"/>
    <mergeCell ref="Q67:T67"/>
    <mergeCell ref="U67:AG67"/>
    <mergeCell ref="AH67:AL67"/>
    <mergeCell ref="AM67:AP67"/>
    <mergeCell ref="C66:K66"/>
    <mergeCell ref="L66:P66"/>
    <mergeCell ref="Q66:T66"/>
    <mergeCell ref="U66:AG66"/>
    <mergeCell ref="AH66:AL66"/>
    <mergeCell ref="AM66:AP66"/>
    <mergeCell ref="A64:B64"/>
    <mergeCell ref="C64:T64"/>
    <mergeCell ref="U64:AP64"/>
    <mergeCell ref="A65:B72"/>
    <mergeCell ref="C65:K65"/>
    <mergeCell ref="L65:P65"/>
    <mergeCell ref="Q65:T65"/>
    <mergeCell ref="U65:AG65"/>
    <mergeCell ref="AH65:AL65"/>
    <mergeCell ref="AM65:AP65"/>
    <mergeCell ref="C70:K70"/>
    <mergeCell ref="L70:P70"/>
    <mergeCell ref="Q70:T70"/>
    <mergeCell ref="U70:AG70"/>
    <mergeCell ref="AH70:AL70"/>
    <mergeCell ref="AM70:AP70"/>
    <mergeCell ref="C69:K69"/>
    <mergeCell ref="L69:P69"/>
    <mergeCell ref="Q69:T69"/>
    <mergeCell ref="U69:AG69"/>
    <mergeCell ref="U58:AG58"/>
    <mergeCell ref="AH58:AL58"/>
    <mergeCell ref="AM58:AP58"/>
    <mergeCell ref="C63:K63"/>
    <mergeCell ref="L63:P63"/>
    <mergeCell ref="Q63:T63"/>
    <mergeCell ref="U63:AG63"/>
    <mergeCell ref="AH63:AL63"/>
    <mergeCell ref="AM63:AP63"/>
    <mergeCell ref="C62:K62"/>
    <mergeCell ref="L62:P62"/>
    <mergeCell ref="Q62:T62"/>
    <mergeCell ref="U62:AG62"/>
    <mergeCell ref="AH62:AL62"/>
    <mergeCell ref="AM62:AP62"/>
    <mergeCell ref="C61:K61"/>
    <mergeCell ref="L61:P61"/>
    <mergeCell ref="Q61:T61"/>
    <mergeCell ref="U61:AG61"/>
    <mergeCell ref="AH61:AL61"/>
    <mergeCell ref="AM61:AP61"/>
    <mergeCell ref="AM56:AP56"/>
    <mergeCell ref="C57:K57"/>
    <mergeCell ref="L57:P57"/>
    <mergeCell ref="Q57:T57"/>
    <mergeCell ref="U57:AG57"/>
    <mergeCell ref="AH57:AL57"/>
    <mergeCell ref="AM57:AP57"/>
    <mergeCell ref="A54:AP54"/>
    <mergeCell ref="A55:B55"/>
    <mergeCell ref="C55:T55"/>
    <mergeCell ref="U55:AP55"/>
    <mergeCell ref="A56:B63"/>
    <mergeCell ref="C56:K56"/>
    <mergeCell ref="L56:P56"/>
    <mergeCell ref="Q56:T56"/>
    <mergeCell ref="U56:AG56"/>
    <mergeCell ref="AH56:AL56"/>
    <mergeCell ref="C60:K60"/>
    <mergeCell ref="L60:P60"/>
    <mergeCell ref="Q60:T60"/>
    <mergeCell ref="U60:AG60"/>
    <mergeCell ref="AH60:AL60"/>
    <mergeCell ref="AM60:AP60"/>
    <mergeCell ref="C59:K59"/>
    <mergeCell ref="L59:P59"/>
    <mergeCell ref="Q59:T59"/>
    <mergeCell ref="U59:AG59"/>
    <mergeCell ref="AH59:AL59"/>
    <mergeCell ref="AM59:AP59"/>
    <mergeCell ref="C58:K58"/>
    <mergeCell ref="L58:P58"/>
    <mergeCell ref="Q58:T58"/>
    <mergeCell ref="C53:K53"/>
    <mergeCell ref="L53:P53"/>
    <mergeCell ref="Q53:T53"/>
    <mergeCell ref="U53:AG53"/>
    <mergeCell ref="AH53:AL53"/>
    <mergeCell ref="AM53:AP53"/>
    <mergeCell ref="A50:AP50"/>
    <mergeCell ref="A51:B51"/>
    <mergeCell ref="C51:AP51"/>
    <mergeCell ref="A52:B53"/>
    <mergeCell ref="C52:K52"/>
    <mergeCell ref="L52:P52"/>
    <mergeCell ref="Q52:T52"/>
    <mergeCell ref="U52:AG52"/>
    <mergeCell ref="AH52:AL52"/>
    <mergeCell ref="AM52:AP52"/>
    <mergeCell ref="C49:K49"/>
    <mergeCell ref="L49:P49"/>
    <mergeCell ref="Q49:T49"/>
    <mergeCell ref="U49:AG49"/>
    <mergeCell ref="AH49:AL49"/>
    <mergeCell ref="AM49:AP49"/>
    <mergeCell ref="Q43:T43"/>
    <mergeCell ref="U43:AG43"/>
    <mergeCell ref="AH43:AL43"/>
    <mergeCell ref="AM43:AP43"/>
    <mergeCell ref="C48:K48"/>
    <mergeCell ref="L48:P48"/>
    <mergeCell ref="Q48:T48"/>
    <mergeCell ref="U48:AG48"/>
    <mergeCell ref="AH48:AL48"/>
    <mergeCell ref="AM48:AP48"/>
    <mergeCell ref="C47:K47"/>
    <mergeCell ref="L47:P47"/>
    <mergeCell ref="Q47:T47"/>
    <mergeCell ref="U47:AG47"/>
    <mergeCell ref="AH47:AL47"/>
    <mergeCell ref="AM47:AP47"/>
    <mergeCell ref="C46:K46"/>
    <mergeCell ref="L46:P46"/>
    <mergeCell ref="Q46:T46"/>
    <mergeCell ref="U46:AG46"/>
    <mergeCell ref="AH46:AL46"/>
    <mergeCell ref="AM46:AP46"/>
    <mergeCell ref="AH41:AL41"/>
    <mergeCell ref="AM41:AP41"/>
    <mergeCell ref="C42:K42"/>
    <mergeCell ref="L42:P42"/>
    <mergeCell ref="Q42:T42"/>
    <mergeCell ref="U42:AG42"/>
    <mergeCell ref="AH42:AL42"/>
    <mergeCell ref="AM42:AP42"/>
    <mergeCell ref="A38:N38"/>
    <mergeCell ref="A39:AP39"/>
    <mergeCell ref="A40:B40"/>
    <mergeCell ref="C40:T40"/>
    <mergeCell ref="U40:AP40"/>
    <mergeCell ref="A41:B49"/>
    <mergeCell ref="C41:K41"/>
    <mergeCell ref="L41:P41"/>
    <mergeCell ref="Q41:T41"/>
    <mergeCell ref="U41:AG41"/>
    <mergeCell ref="C45:K45"/>
    <mergeCell ref="L45:P45"/>
    <mergeCell ref="Q45:T45"/>
    <mergeCell ref="U45:AG45"/>
    <mergeCell ref="AH45:AL45"/>
    <mergeCell ref="AM45:AP45"/>
    <mergeCell ref="C44:K44"/>
    <mergeCell ref="L44:P44"/>
    <mergeCell ref="Q44:T44"/>
    <mergeCell ref="U44:AG44"/>
    <mergeCell ref="AH44:AL44"/>
    <mergeCell ref="AM44:AP44"/>
    <mergeCell ref="C43:K43"/>
    <mergeCell ref="L43:P43"/>
    <mergeCell ref="A36:G36"/>
    <mergeCell ref="H36:T36"/>
    <mergeCell ref="U36:AA36"/>
    <mergeCell ref="AB36:AP36"/>
    <mergeCell ref="A37:G37"/>
    <mergeCell ref="H37:T37"/>
    <mergeCell ref="U37:AA37"/>
    <mergeCell ref="AB37:AP37"/>
    <mergeCell ref="A34:G34"/>
    <mergeCell ref="H34:T34"/>
    <mergeCell ref="U34:AA34"/>
    <mergeCell ref="AB34:AP34"/>
    <mergeCell ref="A35:G35"/>
    <mergeCell ref="H35:T35"/>
    <mergeCell ref="U35:AA35"/>
    <mergeCell ref="AB35:AP35"/>
    <mergeCell ref="A32:G32"/>
    <mergeCell ref="H32:T32"/>
    <mergeCell ref="U32:AA32"/>
    <mergeCell ref="AB32:AP32"/>
    <mergeCell ref="A33:G33"/>
    <mergeCell ref="H33:T33"/>
    <mergeCell ref="U33:AA33"/>
    <mergeCell ref="AB33:AP33"/>
    <mergeCell ref="A22:B29"/>
    <mergeCell ref="C22:G22"/>
    <mergeCell ref="H22:T22"/>
    <mergeCell ref="U22:AA22"/>
    <mergeCell ref="AB22:AP22"/>
    <mergeCell ref="C23:G23"/>
    <mergeCell ref="C29:G29"/>
    <mergeCell ref="H29:T29"/>
    <mergeCell ref="U29:AA29"/>
    <mergeCell ref="AB29:AP29"/>
    <mergeCell ref="A30:AP30"/>
    <mergeCell ref="A31:T31"/>
    <mergeCell ref="U31:AP31"/>
    <mergeCell ref="C27:G27"/>
    <mergeCell ref="H27:T27"/>
    <mergeCell ref="U27:AA27"/>
    <mergeCell ref="AB27:AP27"/>
    <mergeCell ref="C28:G28"/>
    <mergeCell ref="H28:T28"/>
    <mergeCell ref="U28:AA28"/>
    <mergeCell ref="AB28:AP28"/>
    <mergeCell ref="C25:G25"/>
    <mergeCell ref="H25:T25"/>
    <mergeCell ref="U25:AA25"/>
    <mergeCell ref="AB25:AP25"/>
    <mergeCell ref="C26:G26"/>
    <mergeCell ref="H26:T26"/>
    <mergeCell ref="U26:AA26"/>
    <mergeCell ref="AB26:AP26"/>
    <mergeCell ref="U18:AA18"/>
    <mergeCell ref="AB18:AP18"/>
    <mergeCell ref="C15:G15"/>
    <mergeCell ref="H15:T15"/>
    <mergeCell ref="U15:AA15"/>
    <mergeCell ref="AB15:AP15"/>
    <mergeCell ref="C16:G16"/>
    <mergeCell ref="H16:T16"/>
    <mergeCell ref="U16:AA16"/>
    <mergeCell ref="AB16:AP16"/>
    <mergeCell ref="H23:T23"/>
    <mergeCell ref="U23:AA23"/>
    <mergeCell ref="AB23:AP23"/>
    <mergeCell ref="C24:G24"/>
    <mergeCell ref="H24:T24"/>
    <mergeCell ref="U24:AA24"/>
    <mergeCell ref="AB24:AP24"/>
    <mergeCell ref="C21:G21"/>
    <mergeCell ref="H21:T21"/>
    <mergeCell ref="U21:AA21"/>
    <mergeCell ref="AB21:AP21"/>
    <mergeCell ref="A12:G12"/>
    <mergeCell ref="H12:T12"/>
    <mergeCell ref="U12:AA12"/>
    <mergeCell ref="AB12:AP12"/>
    <mergeCell ref="A13:AP13"/>
    <mergeCell ref="A14:B21"/>
    <mergeCell ref="C14:G14"/>
    <mergeCell ref="H14:T14"/>
    <mergeCell ref="U14:AA14"/>
    <mergeCell ref="AB14:AP14"/>
    <mergeCell ref="A10:G10"/>
    <mergeCell ref="H10:T10"/>
    <mergeCell ref="U10:AA10"/>
    <mergeCell ref="AB10:AP10"/>
    <mergeCell ref="A11:G11"/>
    <mergeCell ref="H11:T11"/>
    <mergeCell ref="U11:AA11"/>
    <mergeCell ref="AB11:AP11"/>
    <mergeCell ref="C19:G19"/>
    <mergeCell ref="H19:T19"/>
    <mergeCell ref="U19:AA19"/>
    <mergeCell ref="AB19:AP19"/>
    <mergeCell ref="C20:G20"/>
    <mergeCell ref="H20:T20"/>
    <mergeCell ref="U20:AA20"/>
    <mergeCell ref="AB20:AP20"/>
    <mergeCell ref="C17:G17"/>
    <mergeCell ref="H17:T17"/>
    <mergeCell ref="U17:AA17"/>
    <mergeCell ref="AB17:AP17"/>
    <mergeCell ref="C18:G18"/>
    <mergeCell ref="H18:T18"/>
    <mergeCell ref="A1:M2"/>
    <mergeCell ref="N1:T1"/>
    <mergeCell ref="U1:AA1"/>
    <mergeCell ref="AB1:AK1"/>
    <mergeCell ref="AL1:AP1"/>
    <mergeCell ref="N2:T2"/>
    <mergeCell ref="U2:AP2"/>
    <mergeCell ref="A8:G8"/>
    <mergeCell ref="H8:T8"/>
    <mergeCell ref="U8:AA8"/>
    <mergeCell ref="AB8:AP8"/>
    <mergeCell ref="A9:G9"/>
    <mergeCell ref="H9:T9"/>
    <mergeCell ref="U9:AA9"/>
    <mergeCell ref="AB9:AP9"/>
    <mergeCell ref="A6:G6"/>
    <mergeCell ref="H6:T6"/>
    <mergeCell ref="U6:AA6"/>
    <mergeCell ref="AB6:AP6"/>
    <mergeCell ref="A7:G7"/>
    <mergeCell ref="H7:T7"/>
    <mergeCell ref="U7:AA7"/>
    <mergeCell ref="AB7:AP7"/>
    <mergeCell ref="A3:AP3"/>
    <mergeCell ref="A4:T4"/>
    <mergeCell ref="U4:AP4"/>
    <mergeCell ref="A5:G5"/>
    <mergeCell ref="H5:T5"/>
    <mergeCell ref="U5:AA5"/>
    <mergeCell ref="AB5:AP5"/>
  </mergeCells>
  <conditionalFormatting sqref="A106">
    <cfRule type="expression" dxfId="841" priority="245">
      <formula>$A$104&lt;&gt;""</formula>
    </cfRule>
    <cfRule type="expression" dxfId="840" priority="246">
      <formula>$A$104=""</formula>
    </cfRule>
  </conditionalFormatting>
  <conditionalFormatting sqref="A210">
    <cfRule type="expression" dxfId="839" priority="259">
      <formula>$A$210=""</formula>
    </cfRule>
    <cfRule type="expression" dxfId="838" priority="258">
      <formula>$A$210&lt;&gt;""</formula>
    </cfRule>
  </conditionalFormatting>
  <conditionalFormatting sqref="A212">
    <cfRule type="expression" dxfId="837" priority="490">
      <formula>$A$104&lt;&gt;""</formula>
    </cfRule>
    <cfRule type="expression" dxfId="836" priority="491">
      <formula>$A$104=""</formula>
    </cfRule>
  </conditionalFormatting>
  <conditionalFormatting sqref="A40:B40">
    <cfRule type="expression" dxfId="835" priority="523">
      <formula>$A$40&lt;&gt;""</formula>
    </cfRule>
    <cfRule type="expression" dxfId="834" priority="524">
      <formula>$A$40=""</formula>
    </cfRule>
  </conditionalFormatting>
  <conditionalFormatting sqref="A51:B51">
    <cfRule type="expression" dxfId="833" priority="507">
      <formula>$A$51&lt;&gt;""</formula>
    </cfRule>
    <cfRule type="expression" dxfId="832" priority="508">
      <formula>$A$51=""</formula>
    </cfRule>
  </conditionalFormatting>
  <conditionalFormatting sqref="A55:B55">
    <cfRule type="expression" dxfId="831" priority="517">
      <formula>$A$55&lt;&gt;""</formula>
    </cfRule>
    <cfRule type="expression" dxfId="830" priority="518">
      <formula>$A$55=""</formula>
    </cfRule>
  </conditionalFormatting>
  <conditionalFormatting sqref="A64:B64">
    <cfRule type="expression" dxfId="829" priority="511">
      <formula>$A$64&lt;&gt;""</formula>
    </cfRule>
    <cfRule type="expression" dxfId="828" priority="512">
      <formula>$A$64=""</formula>
    </cfRule>
  </conditionalFormatting>
  <conditionalFormatting sqref="A75:B77">
    <cfRule type="expression" dxfId="826" priority="655">
      <formula>$A75&lt;&gt;""</formula>
    </cfRule>
    <cfRule type="expression" dxfId="825" priority="658">
      <formula>$AQ$75&gt;0</formula>
    </cfRule>
  </conditionalFormatting>
  <conditionalFormatting sqref="A79:B81">
    <cfRule type="expression" dxfId="824" priority="227">
      <formula>$AQ$81&gt;0</formula>
    </cfRule>
    <cfRule type="expression" dxfId="823" priority="226">
      <formula>$A79&lt;&gt;""</formula>
    </cfRule>
    <cfRule type="expression" dxfId="822" priority="228">
      <formula>$A79=""</formula>
    </cfRule>
  </conditionalFormatting>
  <conditionalFormatting sqref="A85:B85">
    <cfRule type="expression" dxfId="821" priority="665">
      <formula>$A$85&lt;&gt;""</formula>
    </cfRule>
    <cfRule type="expression" dxfId="820" priority="666">
      <formula>$A$85=""</formula>
    </cfRule>
  </conditionalFormatting>
  <conditionalFormatting sqref="A104:B104">
    <cfRule type="expression" dxfId="819" priority="497">
      <formula>$A$104&lt;&gt;""</formula>
    </cfRule>
    <cfRule type="expression" dxfId="818" priority="498">
      <formula>$A$104=""</formula>
    </cfRule>
  </conditionalFormatting>
  <conditionalFormatting sqref="A234:B234">
    <cfRule type="expression" dxfId="817" priority="217">
      <formula>$A$234=""</formula>
    </cfRule>
    <cfRule type="expression" dxfId="816" priority="216">
      <formula>$A$234&lt;&gt;""</formula>
    </cfRule>
  </conditionalFormatting>
  <conditionalFormatting sqref="A235:B235">
    <cfRule type="expression" dxfId="814" priority="222">
      <formula>$A$235&lt;&gt;""</formula>
    </cfRule>
  </conditionalFormatting>
  <conditionalFormatting sqref="A244:B244">
    <cfRule type="expression" dxfId="810" priority="196">
      <formula>$A$235&lt;&gt;""</formula>
    </cfRule>
  </conditionalFormatting>
  <conditionalFormatting sqref="A253:B253">
    <cfRule type="expression" dxfId="809" priority="125">
      <formula>$A$253&lt;&gt;""</formula>
    </cfRule>
  </conditionalFormatting>
  <conditionalFormatting sqref="A108:C125">
    <cfRule type="expression" dxfId="807" priority="274">
      <formula>$A108&lt;&gt;""</formula>
    </cfRule>
  </conditionalFormatting>
  <conditionalFormatting sqref="A128:C129">
    <cfRule type="expression" dxfId="805" priority="268">
      <formula>$A128&lt;&gt;""</formula>
    </cfRule>
  </conditionalFormatting>
  <conditionalFormatting sqref="A215:C233">
    <cfRule type="expression" dxfId="803" priority="99">
      <formula>$A215&lt;&gt;""</formula>
    </cfRule>
  </conditionalFormatting>
  <conditionalFormatting sqref="A260:AP260">
    <cfRule type="expression" dxfId="800" priority="1137">
      <formula>$A$260&lt;&gt;""</formula>
    </cfRule>
  </conditionalFormatting>
  <conditionalFormatting sqref="A268:AP268">
    <cfRule type="expression" dxfId="799" priority="525">
      <formula>$A$260&lt;&gt;""</formula>
    </cfRule>
  </conditionalFormatting>
  <conditionalFormatting sqref="C237:U243 Z237:Z243 AG237:AG243">
    <cfRule type="expression" dxfId="796" priority="198">
      <formula>C237&lt;&gt;""</formula>
    </cfRule>
  </conditionalFormatting>
  <conditionalFormatting sqref="C246:U246 Z246 AG246">
    <cfRule type="expression" dxfId="793" priority="102">
      <formula>C246&lt;&gt;""</formula>
    </cfRule>
  </conditionalFormatting>
  <conditionalFormatting sqref="C42:AP49">
    <cfRule type="expression" dxfId="791" priority="519">
      <formula>AND(C42="",$AQ42&lt;6,$AQ42&gt;0)</formula>
    </cfRule>
    <cfRule type="expression" dxfId="789" priority="520">
      <formula>C42&lt;&gt;""</formula>
    </cfRule>
  </conditionalFormatting>
  <conditionalFormatting sqref="C53:AP53">
    <cfRule type="expression" dxfId="786" priority="504">
      <formula>C53&lt;&gt;""</formula>
    </cfRule>
    <cfRule type="expression" dxfId="785" priority="503">
      <formula>AND(C53="",$AQ53&lt;6,$AQ53&gt;0)</formula>
    </cfRule>
  </conditionalFormatting>
  <conditionalFormatting sqref="C57:AP63">
    <cfRule type="expression" dxfId="784" priority="514">
      <formula>C57&lt;&gt;""</formula>
    </cfRule>
    <cfRule type="expression" dxfId="781" priority="513">
      <formula>AND(C57="",$AQ57&lt;6,$AQ57&gt;0)</formula>
    </cfRule>
  </conditionalFormatting>
  <conditionalFormatting sqref="C66:AP72">
    <cfRule type="expression" dxfId="780" priority="188">
      <formula>AND(C66="",$AQ66&lt;6,$AQ66&gt;0)</formula>
    </cfRule>
    <cfRule type="expression" dxfId="779" priority="189">
      <formula>C66&lt;&gt;""</formula>
    </cfRule>
  </conditionalFormatting>
  <conditionalFormatting sqref="C83:AP83">
    <cfRule type="expression" dxfId="776" priority="224">
      <formula>$C$83&lt;&gt;""</formula>
    </cfRule>
    <cfRule type="expression" dxfId="775" priority="225">
      <formula>$C$83=""</formula>
    </cfRule>
  </conditionalFormatting>
  <conditionalFormatting sqref="C87:AP91">
    <cfRule type="expression" dxfId="773" priority="663">
      <formula>$C$87&lt;&gt;""</formula>
    </cfRule>
  </conditionalFormatting>
  <conditionalFormatting sqref="D224:L233">
    <cfRule type="expression" dxfId="767" priority="487">
      <formula>$D224&lt;&gt;""</formula>
    </cfRule>
  </conditionalFormatting>
  <conditionalFormatting sqref="G81:T81">
    <cfRule type="expression" dxfId="764" priority="240">
      <formula>$A$81=""</formula>
    </cfRule>
    <cfRule type="expression" dxfId="763" priority="239">
      <formula>$G$81&lt;&gt;""</formula>
    </cfRule>
    <cfRule type="expression" dxfId="762" priority="241">
      <formula>$A$81&lt;&gt;""</formula>
    </cfRule>
  </conditionalFormatting>
  <conditionalFormatting sqref="H100:N101">
    <cfRule type="expression" dxfId="761" priority="674">
      <formula>$H100=""</formula>
    </cfRule>
    <cfRule type="expression" dxfId="760" priority="673">
      <formula>$H100&lt;&gt;""</formula>
    </cfRule>
  </conditionalFormatting>
  <conditionalFormatting sqref="H103:N103">
    <cfRule type="expression" dxfId="759" priority="265">
      <formula>$H103=""</formula>
    </cfRule>
    <cfRule type="expression" dxfId="758" priority="264">
      <formula>$H103&lt;&gt;""</formula>
    </cfRule>
  </conditionalFormatting>
  <conditionalFormatting sqref="H5:T12">
    <cfRule type="expression" dxfId="757" priority="6">
      <formula>$H5=""</formula>
    </cfRule>
    <cfRule type="expression" dxfId="756" priority="5">
      <formula>$H5&lt;&gt;""</formula>
    </cfRule>
  </conditionalFormatting>
  <conditionalFormatting sqref="H15:T21">
    <cfRule type="expression" dxfId="755" priority="251">
      <formula>$H15&lt;&gt;""</formula>
    </cfRule>
    <cfRule type="expression" dxfId="754" priority="252">
      <formula>$H15=""</formula>
    </cfRule>
  </conditionalFormatting>
  <conditionalFormatting sqref="H23:T29">
    <cfRule type="expression" dxfId="753" priority="588">
      <formula>$H23&lt;&gt;""</formula>
    </cfRule>
    <cfRule type="expression" dxfId="752" priority="589">
      <formula>$H23=""</formula>
    </cfRule>
  </conditionalFormatting>
  <conditionalFormatting sqref="H32:T37">
    <cfRule type="expression" dxfId="751" priority="501">
      <formula>$H32&lt;&gt;""</formula>
    </cfRule>
    <cfRule type="expression" dxfId="750" priority="502">
      <formula>$H32=""</formula>
    </cfRule>
  </conditionalFormatting>
  <conditionalFormatting sqref="I262:I266">
    <cfRule type="expression" dxfId="749" priority="1143">
      <formula>$I262=""</formula>
    </cfRule>
    <cfRule type="expression" dxfId="748" priority="1142">
      <formula>$I262&lt;&gt;""</formula>
    </cfRule>
  </conditionalFormatting>
  <conditionalFormatting sqref="I270:I274">
    <cfRule type="expression" dxfId="747" priority="1139">
      <formula>$I270=""</formula>
    </cfRule>
    <cfRule type="expression" dxfId="746" priority="1138">
      <formula>$I270&lt;&gt;""</formula>
    </cfRule>
  </conditionalFormatting>
  <conditionalFormatting sqref="I105:U105">
    <cfRule type="expression" dxfId="744" priority="493">
      <formula>$I$105&lt;&gt;""</formula>
    </cfRule>
  </conditionalFormatting>
  <conditionalFormatting sqref="K79:L80">
    <cfRule type="expression" dxfId="743" priority="233">
      <formula>$AQ$81&gt;0</formula>
    </cfRule>
    <cfRule type="expression" dxfId="742" priority="234">
      <formula>$K79=""</formula>
    </cfRule>
    <cfRule type="expression" dxfId="741" priority="232">
      <formula>$K79&lt;&gt;""</formula>
    </cfRule>
  </conditionalFormatting>
  <conditionalFormatting sqref="L255:M255">
    <cfRule type="expression" dxfId="739" priority="119">
      <formula>$L$255&lt;&gt;""</formula>
    </cfRule>
  </conditionalFormatting>
  <conditionalFormatting sqref="L256:M256">
    <cfRule type="expression" dxfId="735" priority="116">
      <formula>$L$256&lt;&gt;""</formula>
    </cfRule>
  </conditionalFormatting>
  <conditionalFormatting sqref="L257:M257">
    <cfRule type="expression" dxfId="734" priority="113">
      <formula>$L$257&lt;&gt;""</formula>
    </cfRule>
  </conditionalFormatting>
  <conditionalFormatting sqref="L254:AP254">
    <cfRule type="expression" dxfId="730" priority="122">
      <formula>$L$254&lt;&gt;""</formula>
    </cfRule>
  </conditionalFormatting>
  <conditionalFormatting sqref="M108:M125">
    <cfRule type="expression" dxfId="727" priority="418">
      <formula>M108&lt;&gt;""</formula>
    </cfRule>
  </conditionalFormatting>
  <conditionalFormatting sqref="M147">
    <cfRule type="expression" dxfId="723" priority="1043">
      <formula>$M147&lt;&gt;""</formula>
    </cfRule>
  </conditionalFormatting>
  <conditionalFormatting sqref="M155">
    <cfRule type="expression" dxfId="722" priority="748">
      <formula>$M155&lt;&gt;""</formula>
    </cfRule>
  </conditionalFormatting>
  <conditionalFormatting sqref="M171">
    <cfRule type="expression" dxfId="717" priority="974">
      <formula>$M171&lt;&gt;""</formula>
    </cfRule>
  </conditionalFormatting>
  <conditionalFormatting sqref="M211">
    <cfRule type="expression" dxfId="716" priority="257">
      <formula>$M$211=""</formula>
    </cfRule>
    <cfRule type="expression" dxfId="715" priority="256">
      <formula>$M$211&lt;&gt;""</formula>
    </cfRule>
  </conditionalFormatting>
  <conditionalFormatting sqref="M137:N141">
    <cfRule type="expression" dxfId="713" priority="1063">
      <formula>$M137&lt;&gt;""</formula>
    </cfRule>
  </conditionalFormatting>
  <conditionalFormatting sqref="M143:N145">
    <cfRule type="expression" dxfId="710" priority="1053">
      <formula>$M143&lt;&gt;""</formula>
    </cfRule>
  </conditionalFormatting>
  <conditionalFormatting sqref="M166:N170">
    <cfRule type="expression" dxfId="708" priority="758">
      <formula>$M166&lt;&gt;""</formula>
    </cfRule>
  </conditionalFormatting>
  <conditionalFormatting sqref="M174:N178">
    <cfRule type="expression" dxfId="705" priority="916">
      <formula>$M174&lt;&gt;""</formula>
    </cfRule>
  </conditionalFormatting>
  <conditionalFormatting sqref="M180:N185">
    <cfRule type="expression" dxfId="700" priority="768">
      <formula>$M180&lt;&gt;""</formula>
    </cfRule>
  </conditionalFormatting>
  <conditionalFormatting sqref="M188:N191">
    <cfRule type="expression" dxfId="698" priority="826">
      <formula>$M188&lt;&gt;""</formula>
    </cfRule>
  </conditionalFormatting>
  <conditionalFormatting sqref="M193:N196">
    <cfRule type="expression" dxfId="696" priority="778">
      <formula>$M193&lt;&gt;""</formula>
    </cfRule>
  </conditionalFormatting>
  <conditionalFormatting sqref="M202:N203">
    <cfRule type="expression" dxfId="692" priority="1155">
      <formula>M202=""</formula>
    </cfRule>
    <cfRule type="expression" dxfId="691" priority="1154">
      <formula>M202&lt;&gt;""</formula>
    </cfRule>
  </conditionalFormatting>
  <conditionalFormatting sqref="M206:N209">
    <cfRule type="expression" dxfId="690" priority="1151">
      <formula>M206&lt;&gt;""</formula>
    </cfRule>
    <cfRule type="expression" dxfId="689" priority="1152">
      <formula>M206=""</formula>
    </cfRule>
  </conditionalFormatting>
  <conditionalFormatting sqref="M215:AB233">
    <cfRule type="expression" dxfId="684" priority="485">
      <formula>M215&lt;&gt;""</formula>
    </cfRule>
  </conditionalFormatting>
  <conditionalFormatting sqref="M128:AP129">
    <cfRule type="expression" dxfId="681" priority="266">
      <formula>M128&lt;&gt;""</formula>
    </cfRule>
  </conditionalFormatting>
  <conditionalFormatting sqref="O147">
    <cfRule type="expression" dxfId="678" priority="1042">
      <formula>$O147&lt;&gt;""</formula>
    </cfRule>
  </conditionalFormatting>
  <conditionalFormatting sqref="O155">
    <cfRule type="expression" dxfId="676" priority="745">
      <formula>$O155&lt;&gt;""</formula>
    </cfRule>
  </conditionalFormatting>
  <conditionalFormatting sqref="O171">
    <cfRule type="expression" dxfId="673" priority="971">
      <formula>$O171&lt;&gt;""</formula>
    </cfRule>
  </conditionalFormatting>
  <conditionalFormatting sqref="O137:P139 O141:P141">
    <cfRule type="expression" dxfId="671" priority="1061">
      <formula>$O137&lt;&gt;""</formula>
    </cfRule>
  </conditionalFormatting>
  <conditionalFormatting sqref="O140:P140">
    <cfRule type="expression" dxfId="668" priority="724">
      <formula>$M140&lt;&gt;""</formula>
    </cfRule>
  </conditionalFormatting>
  <conditionalFormatting sqref="O143:P145">
    <cfRule type="expression" dxfId="664" priority="1052">
      <formula>$O143&lt;&gt;""</formula>
    </cfRule>
  </conditionalFormatting>
  <conditionalFormatting sqref="O166:P170">
    <cfRule type="expression" dxfId="661" priority="755">
      <formula>$O166&lt;&gt;""</formula>
    </cfRule>
  </conditionalFormatting>
  <conditionalFormatting sqref="O174:P178">
    <cfRule type="expression" dxfId="657" priority="913">
      <formula>$O174&lt;&gt;""</formula>
    </cfRule>
  </conditionalFormatting>
  <conditionalFormatting sqref="O180:P185">
    <cfRule type="expression" dxfId="654" priority="765">
      <formula>$O180&lt;&gt;""</formula>
    </cfRule>
  </conditionalFormatting>
  <conditionalFormatting sqref="O188:P191">
    <cfRule type="expression" dxfId="651" priority="823">
      <formula>$O188&lt;&gt;""</formula>
    </cfRule>
  </conditionalFormatting>
  <conditionalFormatting sqref="O193:P196">
    <cfRule type="expression" dxfId="646" priority="775">
      <formula>$O193&lt;&gt;""</formula>
    </cfRule>
  </conditionalFormatting>
  <conditionalFormatting sqref="O202:P203">
    <cfRule type="expression" dxfId="644" priority="1107">
      <formula>O202&lt;&gt;""</formula>
    </cfRule>
  </conditionalFormatting>
  <conditionalFormatting sqref="O206:P209">
    <cfRule type="expression" dxfId="636" priority="1067">
      <formula>O206&lt;&gt;""</formula>
    </cfRule>
  </conditionalFormatting>
  <conditionalFormatting sqref="Q134:T134">
    <cfRule type="expression" dxfId="635" priority="98">
      <formula>$AR134&gt;1</formula>
    </cfRule>
  </conditionalFormatting>
  <conditionalFormatting sqref="Q137:T140">
    <cfRule type="expression" dxfId="634" priority="96">
      <formula>$AR137&gt;1</formula>
    </cfRule>
  </conditionalFormatting>
  <conditionalFormatting sqref="Q143:T143">
    <cfRule type="expression" dxfId="633" priority="94">
      <formula>$AR143&gt;1</formula>
    </cfRule>
  </conditionalFormatting>
  <conditionalFormatting sqref="Q148:T178">
    <cfRule type="expression" dxfId="632" priority="92">
      <formula>$AR148&gt;1</formula>
    </cfRule>
  </conditionalFormatting>
  <conditionalFormatting sqref="Q180:T185">
    <cfRule type="expression" dxfId="631" priority="90">
      <formula>$AR180&gt;1</formula>
    </cfRule>
  </conditionalFormatting>
  <conditionalFormatting sqref="Q187:T196">
    <cfRule type="expression" dxfId="630" priority="86">
      <formula>$AR187&gt;1</formula>
    </cfRule>
  </conditionalFormatting>
  <conditionalFormatting sqref="Q199:T209">
    <cfRule type="expression" dxfId="629" priority="83">
      <formula>$AR199&gt;1</formula>
    </cfRule>
  </conditionalFormatting>
  <conditionalFormatting sqref="Q134:AB134">
    <cfRule type="expression" dxfId="628" priority="1134">
      <formula>AND($AQ134=TRUE,$AR$134=0)</formula>
    </cfRule>
  </conditionalFormatting>
  <conditionalFormatting sqref="Q137:AB141">
    <cfRule type="expression" dxfId="625" priority="1055">
      <formula>AND($AR137&gt;0,Q137="")</formula>
    </cfRule>
    <cfRule type="expression" dxfId="624" priority="1056">
      <formula>Q137="X"</formula>
    </cfRule>
  </conditionalFormatting>
  <conditionalFormatting sqref="Q143:AB145">
    <cfRule type="expression" dxfId="623" priority="1046">
      <formula>Q143="X"</formula>
    </cfRule>
    <cfRule type="expression" dxfId="620" priority="1045">
      <formula>AND($AR143&gt;0,Q143="")</formula>
    </cfRule>
  </conditionalFormatting>
  <conditionalFormatting sqref="Q148:AB148">
    <cfRule type="expression" dxfId="619" priority="964">
      <formula>SUM($AR$148:$AR$154)&gt;0</formula>
    </cfRule>
  </conditionalFormatting>
  <conditionalFormatting sqref="Q148:AB165">
    <cfRule type="expression" dxfId="616" priority="684">
      <formula>Q148&lt;&gt;""</formula>
    </cfRule>
  </conditionalFormatting>
  <conditionalFormatting sqref="Q149:AB154">
    <cfRule type="expression" dxfId="615" priority="940">
      <formula>SUM($AR$148:$AR$154)&gt;0</formula>
    </cfRule>
  </conditionalFormatting>
  <conditionalFormatting sqref="Q155:AB165">
    <cfRule type="expression" dxfId="611" priority="685">
      <formula>SUM($AR$156:$AR$165)&gt;0</formula>
    </cfRule>
  </conditionalFormatting>
  <conditionalFormatting sqref="Q166:AB170">
    <cfRule type="expression" dxfId="607" priority="753">
      <formula>$AR166&gt;0</formula>
    </cfRule>
  </conditionalFormatting>
  <conditionalFormatting sqref="Q166:AB171">
    <cfRule type="expression" dxfId="606" priority="752">
      <formula>Q166&lt;&gt;""</formula>
    </cfRule>
  </conditionalFormatting>
  <conditionalFormatting sqref="Q171:AB171">
    <cfRule type="expression" dxfId="604" priority="969">
      <formula>SUM($AR$171:$AR$173)&gt;0</formula>
    </cfRule>
  </conditionalFormatting>
  <conditionalFormatting sqref="Q172:AB173">
    <cfRule type="expression" dxfId="602" priority="676">
      <formula>Q172&lt;&gt;""</formula>
    </cfRule>
    <cfRule type="expression" dxfId="600" priority="677">
      <formula>SUM($AR$171:$AR$173)&gt;0</formula>
    </cfRule>
  </conditionalFormatting>
  <conditionalFormatting sqref="Q174:AB178">
    <cfRule type="expression" dxfId="598" priority="910">
      <formula>Q174&lt;&gt;""</formula>
    </cfRule>
    <cfRule type="expression" dxfId="597" priority="911">
      <formula>$AR174&gt;0</formula>
    </cfRule>
  </conditionalFormatting>
  <conditionalFormatting sqref="Q180:AB185">
    <cfRule type="expression" dxfId="594" priority="763">
      <formula>$AR180&gt;0</formula>
    </cfRule>
    <cfRule type="expression" dxfId="593" priority="762">
      <formula>Q180&lt;&gt;""</formula>
    </cfRule>
  </conditionalFormatting>
  <conditionalFormatting sqref="Q187:AB196">
    <cfRule type="expression" dxfId="591" priority="772">
      <formula>Q187&lt;&gt;""</formula>
    </cfRule>
    <cfRule type="expression" dxfId="588" priority="773">
      <formula>$AR187&gt;0</formula>
    </cfRule>
  </conditionalFormatting>
  <conditionalFormatting sqref="Q199:AB209">
    <cfRule type="expression" dxfId="587" priority="1065">
      <formula>$M199=""</formula>
    </cfRule>
    <cfRule type="expression" dxfId="586" priority="1071">
      <formula>Q199="X"</formula>
    </cfRule>
  </conditionalFormatting>
  <conditionalFormatting sqref="Q134:AD134">
    <cfRule type="expression" dxfId="583" priority="184">
      <formula>Q134&lt;&gt;""</formula>
    </cfRule>
  </conditionalFormatting>
  <conditionalFormatting sqref="R108:R125">
    <cfRule type="expression" dxfId="581" priority="276">
      <formula>AND($AR108&gt;0,R108="")</formula>
    </cfRule>
    <cfRule type="expression" dxfId="580" priority="277">
      <formula>R108&lt;&gt;""</formula>
    </cfRule>
  </conditionalFormatting>
  <conditionalFormatting sqref="S135:AA135">
    <cfRule type="expression" dxfId="576" priority="1144">
      <formula>$S$135&lt;&gt;""</formula>
    </cfRule>
    <cfRule type="expression" dxfId="575" priority="1145">
      <formula>$S$135=""</formula>
    </cfRule>
  </conditionalFormatting>
  <conditionalFormatting sqref="S198:AA198">
    <cfRule type="expression" dxfId="574" priority="1156">
      <formula>$S$198&lt;&gt;""</formula>
    </cfRule>
    <cfRule type="expression" dxfId="573" priority="1157">
      <formula>$S$198=""</formula>
    </cfRule>
  </conditionalFormatting>
  <conditionalFormatting sqref="T256:AC256">
    <cfRule type="expression" dxfId="570" priority="110">
      <formula>$T$256&lt;&gt;""</formula>
    </cfRule>
  </conditionalFormatting>
  <conditionalFormatting sqref="T257:AP257">
    <cfRule type="expression" dxfId="567" priority="104">
      <formula>$T$257&lt;&gt;""</formula>
    </cfRule>
  </conditionalFormatting>
  <conditionalFormatting sqref="U1">
    <cfRule type="expression" dxfId="566" priority="193">
      <formula>$U$1=""</formula>
    </cfRule>
    <cfRule type="expression" dxfId="565" priority="192">
      <formula>$U$1&lt;&gt;""</formula>
    </cfRule>
  </conditionalFormatting>
  <conditionalFormatting sqref="U75:V78">
    <cfRule type="expression" dxfId="564" priority="657">
      <formula>$AQ78=0</formula>
    </cfRule>
  </conditionalFormatting>
  <conditionalFormatting sqref="U75:V81">
    <cfRule type="expression" dxfId="563" priority="656">
      <formula>$AQ$78&gt;0</formula>
    </cfRule>
    <cfRule type="expression" dxfId="562" priority="654">
      <formula>$U75="X"</formula>
    </cfRule>
  </conditionalFormatting>
  <conditionalFormatting sqref="U79:V81">
    <cfRule type="expression" dxfId="561" priority="1168">
      <formula>$AQ84=0</formula>
    </cfRule>
  </conditionalFormatting>
  <conditionalFormatting sqref="U15:AA21">
    <cfRule type="expression" dxfId="560" priority="249">
      <formula>$U15&lt;&gt;""</formula>
    </cfRule>
    <cfRule type="expression" dxfId="559" priority="250">
      <formula>$U15=""</formula>
    </cfRule>
  </conditionalFormatting>
  <conditionalFormatting sqref="U23:AA29">
    <cfRule type="expression" dxfId="558" priority="587">
      <formula>$U23=""</formula>
    </cfRule>
    <cfRule type="expression" dxfId="557" priority="586">
      <formula>$U23&lt;&gt;""</formula>
    </cfRule>
  </conditionalFormatting>
  <conditionalFormatting sqref="U134:AB134">
    <cfRule type="expression" dxfId="556" priority="97">
      <formula>AND($Q134="X",U134&lt;&gt;"")</formula>
    </cfRule>
  </conditionalFormatting>
  <conditionalFormatting sqref="U137:AB140">
    <cfRule type="expression" dxfId="555" priority="95">
      <formula>AND($Q137="X",U137&lt;&gt;"")</formula>
    </cfRule>
  </conditionalFormatting>
  <conditionalFormatting sqref="U143:AB143">
    <cfRule type="expression" dxfId="554" priority="93">
      <formula>AND($Q$143="X",U143="X")</formula>
    </cfRule>
  </conditionalFormatting>
  <conditionalFormatting sqref="U148:AB178">
    <cfRule type="expression" dxfId="553" priority="91">
      <formula>AND($Q148="X",U148="X")</formula>
    </cfRule>
  </conditionalFormatting>
  <conditionalFormatting sqref="U180:AB185">
    <cfRule type="expression" dxfId="552" priority="89">
      <formula>AND($Q180="X",U180="X")</formula>
    </cfRule>
  </conditionalFormatting>
  <conditionalFormatting sqref="U187:AB196">
    <cfRule type="expression" dxfId="551" priority="84">
      <formula>AND($Q187="X",U187="X")</formula>
    </cfRule>
  </conditionalFormatting>
  <conditionalFormatting sqref="U199:AB209">
    <cfRule type="expression" dxfId="550" priority="82">
      <formula>AND($Q199="X",U199="X")</formula>
    </cfRule>
  </conditionalFormatting>
  <conditionalFormatting sqref="U2:AP2">
    <cfRule type="expression" dxfId="549" priority="1164">
      <formula>$U$2&lt;&gt;""</formula>
    </cfRule>
    <cfRule type="expression" dxfId="548" priority="1165">
      <formula>$H$2=""</formula>
    </cfRule>
  </conditionalFormatting>
  <conditionalFormatting sqref="U211:AP211">
    <cfRule type="expression" dxfId="547" priority="254">
      <formula>$U$211&lt;&gt;""</formula>
    </cfRule>
    <cfRule type="expression" dxfId="546" priority="255">
      <formula>$U$211=""</formula>
    </cfRule>
  </conditionalFormatting>
  <conditionalFormatting sqref="V103">
    <cfRule type="expression" dxfId="545" priority="263">
      <formula>$H103=""</formula>
    </cfRule>
    <cfRule type="expression" dxfId="544" priority="262">
      <formula>$H103&lt;&gt;""</formula>
    </cfRule>
  </conditionalFormatting>
  <conditionalFormatting sqref="V100:AA101">
    <cfRule type="expression" dxfId="542" priority="669">
      <formula>$V100&lt;&gt;""</formula>
    </cfRule>
    <cfRule type="expression" dxfId="541" priority="670">
      <formula>$V100=""</formula>
    </cfRule>
  </conditionalFormatting>
  <conditionalFormatting sqref="W108 Q215:AB233">
    <cfRule type="expression" dxfId="540" priority="484">
      <formula>AND($AR108&gt;0,Q108="")</formula>
    </cfRule>
  </conditionalFormatting>
  <conditionalFormatting sqref="W108:W125">
    <cfRule type="expression" dxfId="538" priority="317">
      <formula>W108&lt;&gt;""</formula>
    </cfRule>
  </conditionalFormatting>
  <conditionalFormatting sqref="W109:W125">
    <cfRule type="expression" dxfId="536" priority="316">
      <formula>AND($AR109&gt;0,W109="")</formula>
    </cfRule>
  </conditionalFormatting>
  <conditionalFormatting sqref="AA262:AA266">
    <cfRule type="expression" dxfId="533" priority="1159">
      <formula>$AA262=""</formula>
    </cfRule>
    <cfRule type="expression" dxfId="532" priority="1158">
      <formula>$AA262&lt;&gt;""</formula>
    </cfRule>
  </conditionalFormatting>
  <conditionalFormatting sqref="AA270:AA274">
    <cfRule type="expression" dxfId="531" priority="1141">
      <formula>$AA270=""</formula>
    </cfRule>
    <cfRule type="expression" dxfId="530" priority="1140">
      <formula>$AA270&lt;&gt;""</formula>
    </cfRule>
  </conditionalFormatting>
  <conditionalFormatting sqref="AA147:AB147">
    <cfRule type="expression" dxfId="528" priority="1037">
      <formula>$AA$147&lt;&gt;""</formula>
    </cfRule>
  </conditionalFormatting>
  <conditionalFormatting sqref="AA105:AP105">
    <cfRule type="expression" dxfId="526" priority="492">
      <formula>$AA$105&lt;&gt;""</formula>
    </cfRule>
  </conditionalFormatting>
  <conditionalFormatting sqref="AB5:AP12">
    <cfRule type="expression" dxfId="525" priority="1">
      <formula>$AB5&lt;&gt;""</formula>
    </cfRule>
    <cfRule type="expression" dxfId="524" priority="2">
      <formula>$AB5=""</formula>
    </cfRule>
  </conditionalFormatting>
  <conditionalFormatting sqref="AB15:AP21">
    <cfRule type="expression" dxfId="523" priority="73">
      <formula>$AB15&lt;&gt;""</formula>
    </cfRule>
    <cfRule type="expression" dxfId="522" priority="74">
      <formula>$AB15=""</formula>
    </cfRule>
  </conditionalFormatting>
  <conditionalFormatting sqref="AB23:AP29">
    <cfRule type="expression" dxfId="521" priority="71">
      <formula>$AB23&lt;&gt;""</formula>
    </cfRule>
    <cfRule type="expression" dxfId="520" priority="72">
      <formula>$AB23=""</formula>
    </cfRule>
  </conditionalFormatting>
  <conditionalFormatting sqref="AB32:AP37">
    <cfRule type="expression" dxfId="519" priority="499">
      <formula>$AB32&lt;&gt;""</formula>
    </cfRule>
    <cfRule type="expression" dxfId="518" priority="500">
      <formula>$AB32=""</formula>
    </cfRule>
  </conditionalFormatting>
  <conditionalFormatting sqref="AB102:AP102">
    <cfRule type="expression" dxfId="517" priority="671">
      <formula>$AB$102&lt;&gt;""</formula>
    </cfRule>
    <cfRule type="expression" dxfId="516" priority="672">
      <formula>$AB$102=""</formula>
    </cfRule>
  </conditionalFormatting>
  <conditionalFormatting sqref="AC134:AD134">
    <cfRule type="expression" dxfId="515" priority="185">
      <formula>$AQ134=TRUE</formula>
    </cfRule>
  </conditionalFormatting>
  <conditionalFormatting sqref="AC137:AD141">
    <cfRule type="expression" dxfId="514" priority="182">
      <formula>$AQ137=TRUE</formula>
    </cfRule>
    <cfRule type="expression" dxfId="512" priority="181">
      <formula>$AC137&lt;&gt;""</formula>
    </cfRule>
    <cfRule type="expression" dxfId="511" priority="183">
      <formula>$AQ137&lt;&gt;TRUE</formula>
    </cfRule>
  </conditionalFormatting>
  <conditionalFormatting sqref="AC143:AD145">
    <cfRule type="expression" dxfId="509" priority="172">
      <formula>$AC143&lt;&gt;""</formula>
    </cfRule>
    <cfRule type="expression" dxfId="508" priority="173">
      <formula>$AQ143=TRUE</formula>
    </cfRule>
    <cfRule type="expression" dxfId="507" priority="174">
      <formula>$AQ143&lt;&gt;TRUE</formula>
    </cfRule>
  </conditionalFormatting>
  <conditionalFormatting sqref="AC147:AD154">
    <cfRule type="expression" dxfId="506" priority="165">
      <formula>$AQ$147&lt;&gt;TRUE</formula>
    </cfRule>
    <cfRule type="expression" dxfId="505" priority="164">
      <formula>$AQ$147=TRUE</formula>
    </cfRule>
  </conditionalFormatting>
  <conditionalFormatting sqref="AC147:AD178">
    <cfRule type="expression" dxfId="503" priority="160">
      <formula>$AC147&lt;&gt;""</formula>
    </cfRule>
  </conditionalFormatting>
  <conditionalFormatting sqref="AC155:AD165">
    <cfRule type="expression" dxfId="502" priority="162">
      <formula>$AQ$155&lt;&gt;TRUE</formula>
    </cfRule>
    <cfRule type="expression" dxfId="500" priority="161">
      <formula>$AQ$155=TRUE</formula>
    </cfRule>
  </conditionalFormatting>
  <conditionalFormatting sqref="AC166:AD178">
    <cfRule type="expression" dxfId="499" priority="167">
      <formula>$AQ166=TRUE</formula>
    </cfRule>
    <cfRule type="expression" dxfId="497" priority="168">
      <formula>$AQ166&lt;&gt;TRUE</formula>
    </cfRule>
  </conditionalFormatting>
  <conditionalFormatting sqref="AC199:AD209">
    <cfRule type="expression" dxfId="488" priority="149">
      <formula>$AQ199=TRUE</formula>
    </cfRule>
    <cfRule type="expression" dxfId="487" priority="150">
      <formula>$AQ199&lt;&gt;TRUE</formula>
    </cfRule>
    <cfRule type="expression" dxfId="485" priority="148">
      <formula>$AC199&lt;&gt;""</formula>
    </cfRule>
  </conditionalFormatting>
  <conditionalFormatting sqref="AC215:AD233">
    <cfRule type="expression" dxfId="482" priority="128">
      <formula>$AC215&lt;&gt;""</formula>
    </cfRule>
  </conditionalFormatting>
  <conditionalFormatting sqref="AJ256:AP256">
    <cfRule type="expression" dxfId="477" priority="107">
      <formula>$AJ$256&lt;&gt;""</formula>
    </cfRule>
  </conditionalFormatting>
  <conditionalFormatting sqref="AK100:AP101">
    <cfRule type="expression" dxfId="476" priority="667">
      <formula>$AK100&lt;&gt;""</formula>
    </cfRule>
    <cfRule type="expression" dxfId="475" priority="668">
      <formula>$AK100=""</formula>
    </cfRule>
  </conditionalFormatting>
  <conditionalFormatting sqref="AL1">
    <cfRule type="expression" dxfId="473" priority="190">
      <formula>$U$1&lt;&gt;""</formula>
    </cfRule>
    <cfRule type="expression" dxfId="472" priority="191">
      <formula>$U$1=""</formula>
    </cfRule>
  </conditionalFormatting>
  <conditionalFormatting sqref="AY133:AY212">
    <cfRule type="cellIs" dxfId="471" priority="260" operator="equal">
      <formula>2</formula>
    </cfRule>
    <cfRule type="cellIs" dxfId="470" priority="261" operator="equal">
      <formula>1</formula>
    </cfRule>
  </conditionalFormatting>
  <conditionalFormatting sqref="AY215:AY234">
    <cfRule type="cellIs" dxfId="469" priority="1135" operator="equal">
      <formula>2</formula>
    </cfRule>
    <cfRule type="cellIs" dxfId="468" priority="1136" operator="equal">
      <formula>1</formula>
    </cfRule>
  </conditionalFormatting>
  <conditionalFormatting sqref="AY253">
    <cfRule type="cellIs" dxfId="467" priority="127" operator="equal">
      <formula>1</formula>
    </cfRule>
    <cfRule type="cellIs" dxfId="466" priority="126" operator="equal">
      <formula>2</formula>
    </cfRule>
  </conditionalFormatting>
  <pageMargins left="0.70866141732283472" right="0.70866141732283472" top="0.78740157480314965" bottom="0.59055118110236227" header="0.31496062992125984" footer="0.31496062992125984"/>
  <pageSetup paperSize="9" scale="65" fitToHeight="0" orientation="portrait" r:id="rId1"/>
  <headerFooter>
    <oddFooter>&amp;C&amp;P/&amp;N</oddFooter>
  </headerFooter>
  <rowBreaks count="7" manualBreakCount="7">
    <brk id="29" max="16383" man="1"/>
    <brk id="72" max="16383" man="1"/>
    <brk id="105" max="16383" man="1"/>
    <brk id="129" max="16383" man="1"/>
    <brk id="196" max="16383" man="1"/>
    <brk id="211" max="16383" man="1"/>
    <brk id="258" max="16383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659" id="{9320849C-F3D1-4372-BEF4-8F912467DB46}">
            <xm:f>'Deckblatt '!$AO$16=0</xm:f>
            <x14:dxf>
              <fill>
                <patternFill>
                  <bgColor theme="7" tint="0.79998168889431442"/>
                </patternFill>
              </fill>
            </x14:dxf>
          </x14:cfRule>
          <xm:sqref>A75:B77</xm:sqref>
        </x14:conditionalFormatting>
        <x14:conditionalFormatting xmlns:xm="http://schemas.microsoft.com/office/excel/2006/main">
          <x14:cfRule type="expression" priority="223" id="{C4C955E3-0858-4403-AFF9-D0FD05ED53C7}">
            <xm:f>$A$234=Sprachen!$L$4</xm:f>
            <x14:dxf>
              <fill>
                <patternFill>
                  <bgColor theme="7" tint="0.79998168889431442"/>
                </patternFill>
              </fill>
            </x14:dxf>
          </x14:cfRule>
          <x14:cfRule type="expression" priority="218" id="{64633718-117F-48A5-B8A6-BB18C108497A}">
            <xm:f>$A$234&lt;&gt;Sprachen!$L$4</xm:f>
            <x14:dxf>
              <fill>
                <patternFill>
                  <bgColor theme="0" tint="-0.14996795556505021"/>
                </patternFill>
              </fill>
            </x14:dxf>
          </x14:cfRule>
          <xm:sqref>A235:B235</xm:sqref>
        </x14:conditionalFormatting>
        <x14:conditionalFormatting xmlns:xm="http://schemas.microsoft.com/office/excel/2006/main">
          <x14:cfRule type="expression" priority="197" id="{3FA724DA-9B5C-4C0D-BB9F-5D3A64831A47}">
            <xm:f>$A$234=Sprachen!$L$4</xm:f>
            <x14:dxf>
              <fill>
                <patternFill>
                  <bgColor theme="7" tint="0.79998168889431442"/>
                </patternFill>
              </fill>
            </x14:dxf>
          </x14:cfRule>
          <x14:cfRule type="expression" priority="194" id="{6889D590-6263-4A59-BCFE-14ED646B03C6}">
            <xm:f>$A$234&lt;&gt;Sprachen!$L$4</xm:f>
            <x14:dxf>
              <fill>
                <patternFill>
                  <bgColor theme="0" tint="-0.14996795556505021"/>
                </patternFill>
              </fill>
            </x14:dxf>
          </x14:cfRule>
          <xm:sqref>A244:B244</xm:sqref>
        </x14:conditionalFormatting>
        <x14:conditionalFormatting xmlns:xm="http://schemas.microsoft.com/office/excel/2006/main">
          <x14:cfRule type="expression" priority="275" id="{70927D48-95C3-40C3-A7A1-0AEBF04390B6}">
            <xm:f>$A108&lt;&gt;Sprachen!$L$4</xm:f>
            <x14:dxf>
              <fill>
                <patternFill>
                  <bgColor theme="7" tint="0.79998168889431442"/>
                </patternFill>
              </fill>
            </x14:dxf>
          </x14:cfRule>
          <x14:cfRule type="expression" priority="244" id="{0D17FD4A-C3CE-4858-B16F-BB7FC33781A4}">
            <xm:f>$A$106&lt;&gt;Sprachen!$L$4</xm:f>
            <x14:dxf>
              <fill>
                <patternFill>
                  <bgColor theme="0" tint="-0.14996795556505021"/>
                </patternFill>
              </fill>
            </x14:dxf>
          </x14:cfRule>
          <xm:sqref>A108:C125</xm:sqref>
        </x14:conditionalFormatting>
        <x14:conditionalFormatting xmlns:xm="http://schemas.microsoft.com/office/excel/2006/main">
          <x14:cfRule type="expression" priority="269" id="{7E78B91F-A846-43BB-AA70-4CF554735087}">
            <xm:f>$A128&lt;&gt;Sprachen!$L$4</xm:f>
            <x14:dxf>
              <fill>
                <patternFill>
                  <bgColor theme="7" tint="0.79998168889431442"/>
                </patternFill>
              </fill>
            </x14:dxf>
          </x14:cfRule>
          <xm:sqref>A128:C129</xm:sqref>
        </x14:conditionalFormatting>
        <x14:conditionalFormatting xmlns:xm="http://schemas.microsoft.com/office/excel/2006/main">
          <x14:cfRule type="expression" priority="100" id="{52B10555-7630-40E9-84E5-1FE4F77D9878}">
            <xm:f>AND($A$212=Sprachen!$L$4,$D215&lt;&gt;"")</xm:f>
            <x14:dxf>
              <fill>
                <patternFill>
                  <bgColor theme="7" tint="0.79998168889431442"/>
                </patternFill>
              </fill>
            </x14:dxf>
          </x14:cfRule>
          <x14:cfRule type="expression" priority="101" id="{1B4A773A-60BA-4E2A-8BE1-84FEBEFF1FD6}">
            <xm:f>$A$212&lt;&gt;Sprachen!$L$4</xm:f>
            <x14:dxf>
              <fill>
                <patternFill>
                  <bgColor theme="0" tint="-0.14996795556505021"/>
                </patternFill>
              </fill>
            </x14:dxf>
          </x14:cfRule>
          <xm:sqref>A215:C233</xm:sqref>
        </x14:conditionalFormatting>
        <x14:conditionalFormatting xmlns:xm="http://schemas.microsoft.com/office/excel/2006/main">
          <x14:cfRule type="expression" priority="253" id="{58A4C53C-EA96-4EA6-BE3E-FC6CAE0A0EEC}">
            <xm:f>$A$210&lt;&gt;Sprachen!$L$4</xm:f>
            <x14:dxf>
              <fill>
                <patternFill>
                  <bgColor theme="0" tint="-0.14996795556505021"/>
                </patternFill>
              </fill>
            </x14:dxf>
          </x14:cfRule>
          <xm:sqref>B211:AP211</xm:sqref>
        </x14:conditionalFormatting>
        <x14:conditionalFormatting xmlns:xm="http://schemas.microsoft.com/office/excel/2006/main">
          <x14:cfRule type="expression" priority="495" id="{D0B3A7E2-EFA7-433C-A212-B9FC4EB47B9D}">
            <xm:f>$A$104=Sprachen!$L$4</xm:f>
            <x14:dxf>
              <fill>
                <patternFill>
                  <bgColor theme="7" tint="-0.24994659260841701"/>
                </patternFill>
              </fill>
            </x14:dxf>
          </x14:cfRule>
          <xm:sqref>C105:H105 V105:Z105</xm:sqref>
        </x14:conditionalFormatting>
        <x14:conditionalFormatting xmlns:xm="http://schemas.microsoft.com/office/excel/2006/main">
          <x14:cfRule type="expression" priority="199" id="{C2663953-5E15-4F0A-9BAC-7D61ABD35C1C}">
            <xm:f>$A$235=Sprachen!$L$4</xm:f>
            <x14:dxf>
              <fill>
                <patternFill>
                  <bgColor theme="7" tint="0.79998168889431442"/>
                </patternFill>
              </fill>
            </x14:dxf>
          </x14:cfRule>
          <x14:cfRule type="expression" priority="200" id="{5DC1B2DC-35B7-4CC5-BA64-2954D67F3385}">
            <xm:f>$A$235&lt;&gt;Sprachen!$L$4</xm:f>
            <x14:dxf>
              <fill>
                <patternFill>
                  <bgColor theme="0" tint="-0.14996795556505021"/>
                </patternFill>
              </fill>
            </x14:dxf>
          </x14:cfRule>
          <xm:sqref>C237:U243</xm:sqref>
        </x14:conditionalFormatting>
        <x14:conditionalFormatting xmlns:xm="http://schemas.microsoft.com/office/excel/2006/main">
          <x14:cfRule type="expression" priority="521" id="{83652D2B-DD08-41C5-A35C-521FB3821558}">
            <xm:f>$A$40=Sprachen!$L$4</xm:f>
            <x14:dxf>
              <fill>
                <patternFill>
                  <bgColor theme="7" tint="0.79998168889431442"/>
                </patternFill>
              </fill>
            </x14:dxf>
          </x14:cfRule>
          <x14:cfRule type="expression" priority="522" id="{A28567A6-21FD-4686-9F49-1DE5D22AD379}">
            <xm:f>$A$40&lt;&gt;Sprachen!$L$4</xm:f>
            <x14:dxf>
              <fill>
                <patternFill>
                  <bgColor theme="0" tint="-0.14996795556505021"/>
                </patternFill>
              </fill>
            </x14:dxf>
          </x14:cfRule>
          <xm:sqref>C42:AP49</xm:sqref>
        </x14:conditionalFormatting>
        <x14:conditionalFormatting xmlns:xm="http://schemas.microsoft.com/office/excel/2006/main">
          <x14:cfRule type="expression" priority="506" id="{EECC7A13-809E-4F1E-8AD3-B827DA6496DD}">
            <xm:f>$A$51&lt;&gt;Sprachen!$L$4</xm:f>
            <x14:dxf>
              <fill>
                <patternFill>
                  <bgColor theme="0" tint="-0.14996795556505021"/>
                </patternFill>
              </fill>
            </x14:dxf>
          </x14:cfRule>
          <x14:cfRule type="expression" priority="505" id="{17DCC688-DAC1-49A1-940E-AAA259702A4B}">
            <xm:f>$A$51=Sprachen!$L$4</xm:f>
            <x14:dxf>
              <fill>
                <patternFill>
                  <bgColor theme="7" tint="0.79998168889431442"/>
                </patternFill>
              </fill>
            </x14:dxf>
          </x14:cfRule>
          <xm:sqref>C53:AP53</xm:sqref>
        </x14:conditionalFormatting>
        <x14:conditionalFormatting xmlns:xm="http://schemas.microsoft.com/office/excel/2006/main">
          <x14:cfRule type="expression" priority="515" id="{BCBD68D2-B313-4ECE-B6D0-66C00069020F}">
            <xm:f>$A$55=Sprachen!$L$4</xm:f>
            <x14:dxf>
              <fill>
                <patternFill>
                  <bgColor theme="7" tint="0.79998168889431442"/>
                </patternFill>
              </fill>
            </x14:dxf>
          </x14:cfRule>
          <x14:cfRule type="expression" priority="516" id="{AA5B6D42-9D3F-495B-9732-E0DDF97BC659}">
            <xm:f>$A$55&lt;&gt;Sprachen!$L$4</xm:f>
            <x14:dxf>
              <fill>
                <patternFill>
                  <bgColor theme="0" tint="-0.14996795556505021"/>
                </patternFill>
              </fill>
            </x14:dxf>
          </x14:cfRule>
          <xm:sqref>C57:AP63</xm:sqref>
        </x14:conditionalFormatting>
        <x14:conditionalFormatting xmlns:xm="http://schemas.microsoft.com/office/excel/2006/main">
          <x14:cfRule type="expression" priority="186" id="{D6BA9117-BA71-4356-B004-B0972C3360DD}">
            <xm:f>$A$64=Sprachen!$L$4</xm:f>
            <x14:dxf>
              <fill>
                <patternFill>
                  <bgColor theme="7" tint="0.79998168889431442"/>
                </patternFill>
              </fill>
            </x14:dxf>
          </x14:cfRule>
          <x14:cfRule type="expression" priority="187" id="{3B33AB2B-7022-4E9B-9EEF-37FF6433CAFF}">
            <xm:f>$A$64&lt;&gt;Sprachen!$L$4</xm:f>
            <x14:dxf>
              <fill>
                <patternFill>
                  <bgColor theme="0" tint="-0.14996795556505021"/>
                </patternFill>
              </fill>
            </x14:dxf>
          </x14:cfRule>
          <xm:sqref>C66:AP72</xm:sqref>
        </x14:conditionalFormatting>
        <x14:conditionalFormatting xmlns:xm="http://schemas.microsoft.com/office/excel/2006/main">
          <x14:cfRule type="expression" priority="664" id="{9CD35A68-F670-4998-AB4A-7161A4A78DBC}">
            <xm:f>$A$85=Sprachen!$L$4</xm:f>
            <x14:dxf>
              <fill>
                <patternFill>
                  <bgColor theme="7" tint="0.79998168889431442"/>
                </patternFill>
              </fill>
            </x14:dxf>
          </x14:cfRule>
          <x14:cfRule type="expression" priority="662" id="{4A11FFC5-C665-4AB9-A715-815591DF9E54}">
            <xm:f>$A$85&lt;&gt;Sprachen!$L$4</xm:f>
            <x14:dxf>
              <fill>
                <patternFill>
                  <bgColor theme="0" tint="-0.14996795556505021"/>
                </patternFill>
              </fill>
            </x14:dxf>
          </x14:cfRule>
          <xm:sqref>C87:AP91</xm:sqref>
        </x14:conditionalFormatting>
        <x14:conditionalFormatting xmlns:xm="http://schemas.microsoft.com/office/excel/2006/main">
          <x14:cfRule type="expression" priority="496" id="{B546DCC2-E242-40E2-AAEC-D92331B94CBB}">
            <xm:f>$A$104&lt;&gt;Sprachen!$L$4</xm:f>
            <x14:dxf>
              <fill>
                <patternFill>
                  <bgColor theme="0" tint="-0.14996795556505021"/>
                </patternFill>
              </fill>
            </x14:dxf>
          </x14:cfRule>
          <xm:sqref>C105:AP105</xm:sqref>
        </x14:conditionalFormatting>
        <x14:conditionalFormatting xmlns:xm="http://schemas.microsoft.com/office/excel/2006/main">
          <x14:cfRule type="expression" priority="195" id="{E50F1034-9A71-4FA3-BF9C-D59C148093B8}">
            <xm:f>$A$244&lt;&gt;Sprachen!$L$4</xm:f>
            <x14:dxf>
              <fill>
                <patternFill>
                  <bgColor theme="0" tint="-0.14996795556505021"/>
                </patternFill>
              </fill>
            </x14:dxf>
          </x14:cfRule>
          <x14:cfRule type="expression" priority="103" id="{2CF945BD-8A30-4CE0-BB24-40468F269BF2}">
            <xm:f>$A$244=Sprachen!$L$4</xm:f>
            <x14:dxf>
              <fill>
                <patternFill>
                  <bgColor theme="7" tint="0.79998168889431442"/>
                </patternFill>
              </fill>
            </x14:dxf>
          </x14:cfRule>
          <xm:sqref>C246:AP252</xm:sqref>
        </x14:conditionalFormatting>
        <x14:conditionalFormatting xmlns:xm="http://schemas.microsoft.com/office/excel/2006/main">
          <x14:cfRule type="expression" priority="412" id="{38771449-446D-4A01-9B46-40769030EAF3}">
            <xm:f>$A$212&lt;&gt;Sprachen!$L$4</xm:f>
            <x14:dxf>
              <fill>
                <patternFill>
                  <bgColor theme="0" tint="-0.14996795556505021"/>
                </patternFill>
              </fill>
            </x14:dxf>
          </x14:cfRule>
          <xm:sqref>D108:D125</xm:sqref>
        </x14:conditionalFormatting>
        <x14:conditionalFormatting xmlns:xm="http://schemas.microsoft.com/office/excel/2006/main">
          <x14:cfRule type="expression" priority="488" id="{00F26655-B197-4036-90CE-F2616927A2FA}">
            <xm:f>$A224=Sprachen!$L$4</xm:f>
            <x14:dxf>
              <fill>
                <patternFill>
                  <bgColor theme="7" tint="0.79998168889431442"/>
                </patternFill>
              </fill>
            </x14:dxf>
          </x14:cfRule>
          <xm:sqref>D224:L233</xm:sqref>
        </x14:conditionalFormatting>
        <x14:conditionalFormatting xmlns:xm="http://schemas.microsoft.com/office/excel/2006/main">
          <x14:cfRule type="expression" priority="489" id="{EC7B9BFF-5848-4D9A-A641-7DEEA2C40E9D}">
            <xm:f>$A$212&lt;&gt;Sprachen!$L$4</xm:f>
            <x14:dxf>
              <fill>
                <patternFill>
                  <bgColor theme="0" tint="-0.14996795556505021"/>
                </patternFill>
              </fill>
            </x14:dxf>
          </x14:cfRule>
          <xm:sqref>D215:AB233 W108</xm:sqref>
        </x14:conditionalFormatting>
        <x14:conditionalFormatting xmlns:xm="http://schemas.microsoft.com/office/excel/2006/main">
          <x14:cfRule type="expression" priority="1172" id="{3BDB9533-F3DD-4729-A578-67ED23B74ECA}">
            <xm:f>AND($A$104=Sprachen!$L$4,XEW$105="")</xm:f>
            <x14:dxf>
              <fill>
                <patternFill>
                  <bgColor theme="7" tint="0.79998168889431442"/>
                </patternFill>
              </fill>
            </x14:dxf>
          </x14:cfRule>
          <xm:sqref>I105:Q105</xm:sqref>
        </x14:conditionalFormatting>
        <x14:conditionalFormatting xmlns:xm="http://schemas.microsoft.com/office/excel/2006/main">
          <x14:cfRule type="expression" priority="121" id="{BA3E1B4B-D171-4285-B8BF-30C968540C2A}">
            <xm:f>$A$253&lt;&gt;Sprachen!$L$4</xm:f>
            <x14:dxf>
              <fill>
                <patternFill>
                  <bgColor theme="0" tint="-0.14996795556505021"/>
                </patternFill>
              </fill>
            </x14:dxf>
          </x14:cfRule>
          <x14:cfRule type="expression" priority="120" id="{E6B94B35-6F55-4142-8FEF-FCB31194D030}">
            <xm:f>$A$253=Sprachen!$L$4</xm:f>
            <x14:dxf>
              <fill>
                <patternFill>
                  <bgColor theme="7" tint="0.79998168889431442"/>
                </patternFill>
              </fill>
            </x14:dxf>
          </x14:cfRule>
          <xm:sqref>L255:M255</xm:sqref>
        </x14:conditionalFormatting>
        <x14:conditionalFormatting xmlns:xm="http://schemas.microsoft.com/office/excel/2006/main">
          <x14:cfRule type="expression" priority="117" id="{74B516EC-3F5C-4F48-AFF4-F6235393C242}">
            <xm:f>$L$255=Sprachen!$L$4</xm:f>
            <x14:dxf>
              <fill>
                <patternFill>
                  <bgColor theme="7" tint="0.79998168889431442"/>
                </patternFill>
              </fill>
            </x14:dxf>
          </x14:cfRule>
          <x14:cfRule type="expression" priority="118" id="{EB9ED860-7B7F-4973-AF8A-733783CE4761}">
            <xm:f>$L$255&lt;&gt;Sprachen!$L$4</xm:f>
            <x14:dxf>
              <fill>
                <patternFill>
                  <bgColor theme="0" tint="-0.14996795556505021"/>
                </patternFill>
              </fill>
            </x14:dxf>
          </x14:cfRule>
          <xm:sqref>L256:M256</xm:sqref>
        </x14:conditionalFormatting>
        <x14:conditionalFormatting xmlns:xm="http://schemas.microsoft.com/office/excel/2006/main">
          <x14:cfRule type="expression" priority="115" id="{B294C11F-1AD4-40C2-AB4E-EE1F123D33A3}">
            <xm:f>$L$255&lt;&gt;Sprachen!$L$4</xm:f>
            <x14:dxf>
              <fill>
                <patternFill>
                  <bgColor theme="0" tint="-0.14996795556505021"/>
                </patternFill>
              </fill>
            </x14:dxf>
          </x14:cfRule>
          <x14:cfRule type="expression" priority="114" id="{90E7E57A-1EDA-4C3A-B7C6-F081D11FE594}">
            <xm:f>$L$255=Sprachen!$L$4</xm:f>
            <x14:dxf>
              <fill>
                <patternFill>
                  <bgColor theme="7" tint="0.79998168889431442"/>
                </patternFill>
              </fill>
            </x14:dxf>
          </x14:cfRule>
          <xm:sqref>L257:M257</xm:sqref>
        </x14:conditionalFormatting>
        <x14:conditionalFormatting xmlns:xm="http://schemas.microsoft.com/office/excel/2006/main">
          <x14:cfRule type="expression" priority="123" id="{B763E5BE-A877-4AF6-B212-F9AA99CBE09F}">
            <xm:f>$A$253=Sprachen!$L$4</xm:f>
            <x14:dxf>
              <fill>
                <patternFill>
                  <bgColor theme="7" tint="0.79998168889431442"/>
                </patternFill>
              </fill>
            </x14:dxf>
          </x14:cfRule>
          <x14:cfRule type="expression" priority="124" id="{AE75B448-85FF-4A23-8C5A-E4A2A03ABFAE}">
            <xm:f>$A$253&lt;&gt;Sprachen!$L$4</xm:f>
            <x14:dxf>
              <fill>
                <patternFill>
                  <bgColor theme="0" tint="-0.14996795556505021"/>
                </patternFill>
              </fill>
            </x14:dxf>
          </x14:cfRule>
          <xm:sqref>L254:AP254</xm:sqref>
        </x14:conditionalFormatting>
        <x14:conditionalFormatting xmlns:xm="http://schemas.microsoft.com/office/excel/2006/main">
          <x14:cfRule type="expression" priority="419" id="{3ECA2336-AE22-4937-805A-D549582E92E6}">
            <xm:f>$A108=Sprachen!$L$4</xm:f>
            <x14:dxf>
              <fill>
                <patternFill>
                  <bgColor theme="7" tint="0.79998168889431442"/>
                </patternFill>
              </fill>
            </x14:dxf>
          </x14:cfRule>
          <x14:cfRule type="expression" priority="420" id="{17232528-41D6-4BEA-ABB5-D985F4680279}">
            <xm:f>$A$212&lt;&gt;Sprachen!$L$4</xm:f>
            <x14:dxf>
              <fill>
                <patternFill>
                  <bgColor theme="0" tint="-0.14996795556505021"/>
                </patternFill>
              </fill>
            </x14:dxf>
          </x14:cfRule>
          <xm:sqref>M108:M125</xm:sqref>
        </x14:conditionalFormatting>
        <x14:conditionalFormatting xmlns:xm="http://schemas.microsoft.com/office/excel/2006/main">
          <x14:cfRule type="expression" priority="1040" id="{4DA8AE3C-644E-4AA6-A283-225382F86B62}">
            <xm:f>OR($S$135=Sprachen!$L$5,$S$135="")</xm:f>
            <x14:dxf>
              <fill>
                <patternFill>
                  <bgColor theme="0" tint="-0.14996795556505021"/>
                </patternFill>
              </fill>
            </x14:dxf>
          </x14:cfRule>
          <x14:cfRule type="expression" priority="1044" id="{930EEB92-CE85-452D-A530-47624EC0688B}">
            <xm:f>$S$135=Sprachen!$L$4</xm:f>
            <x14:dxf>
              <fill>
                <patternFill>
                  <bgColor theme="7" tint="0.79998168889431442"/>
                </patternFill>
              </fill>
            </x14:dxf>
          </x14:cfRule>
          <xm:sqref>M147</xm:sqref>
        </x14:conditionalFormatting>
        <x14:conditionalFormatting xmlns:xm="http://schemas.microsoft.com/office/excel/2006/main">
          <x14:cfRule type="expression" priority="749" id="{2FD6ADCF-8B4E-46E3-8074-52DB6D9D4525}">
            <xm:f>$S$135&lt;&gt;Sprachen!$L$4</xm:f>
            <x14:dxf>
              <fill>
                <patternFill>
                  <bgColor theme="0" tint="-0.14996795556505021"/>
                </patternFill>
              </fill>
            </x14:dxf>
          </x14:cfRule>
          <x14:cfRule type="expression" priority="750" id="{9A5C055B-840A-434D-A18E-ED9985934FBA}">
            <xm:f>Sprachen!$L$4=$S$135</xm:f>
            <x14:dxf>
              <fill>
                <patternFill>
                  <bgColor theme="7" tint="0.79998168889431442"/>
                </patternFill>
              </fill>
            </x14:dxf>
          </x14:cfRule>
          <xm:sqref>M155</xm:sqref>
        </x14:conditionalFormatting>
        <x14:conditionalFormatting xmlns:xm="http://schemas.microsoft.com/office/excel/2006/main">
          <x14:cfRule type="expression" priority="976" id="{E17B346A-39BA-4FC6-9D57-141D48035238}">
            <xm:f>Sprachen!$L$4=$S$135</xm:f>
            <x14:dxf>
              <fill>
                <patternFill>
                  <bgColor theme="7" tint="0.79998168889431442"/>
                </patternFill>
              </fill>
            </x14:dxf>
          </x14:cfRule>
          <x14:cfRule type="expression" priority="975" id="{AC360A5C-9BCB-43BB-88C9-67DABFC26F03}">
            <xm:f>$S$135&lt;&gt;Sprachen!$L$4</xm:f>
            <x14:dxf>
              <fill>
                <patternFill>
                  <bgColor theme="0" tint="-0.14996795556505021"/>
                </patternFill>
              </fill>
            </x14:dxf>
          </x14:cfRule>
          <xm:sqref>M171</xm:sqref>
        </x14:conditionalFormatting>
        <x14:conditionalFormatting xmlns:xm="http://schemas.microsoft.com/office/excel/2006/main">
          <x14:cfRule type="expression" priority="1064" id="{C2D22376-648D-4B43-8815-C45A5F62BD53}">
            <xm:f>$S$135=Sprachen!$L$4</xm:f>
            <x14:dxf>
              <fill>
                <patternFill>
                  <bgColor theme="7" tint="0.79998168889431442"/>
                </patternFill>
              </fill>
            </x14:dxf>
          </x14:cfRule>
          <x14:cfRule type="expression" priority="1060" id="{6E648F21-29F0-4626-9753-EB6BE2DF17D0}">
            <xm:f>OR($S$135=Sprachen!$L$5,$S$135="")</xm:f>
            <x14:dxf>
              <fill>
                <patternFill>
                  <bgColor theme="0" tint="-0.14996795556505021"/>
                </patternFill>
              </fill>
            </x14:dxf>
          </x14:cfRule>
          <xm:sqref>M137:N141</xm:sqref>
        </x14:conditionalFormatting>
        <x14:conditionalFormatting xmlns:xm="http://schemas.microsoft.com/office/excel/2006/main">
          <x14:cfRule type="expression" priority="1050" id="{7799463C-F757-43BE-8499-14DD3C43A90B}">
            <xm:f>OR($S$135=Sprachen!$L$5,$S$135="")</xm:f>
            <x14:dxf>
              <fill>
                <patternFill>
                  <bgColor theme="0" tint="-0.14996795556505021"/>
                </patternFill>
              </fill>
            </x14:dxf>
          </x14:cfRule>
          <x14:cfRule type="expression" priority="1054" id="{74DBE756-9460-4DDB-A420-2CC9FDACB0A0}">
            <xm:f>$S$135=Sprachen!$L$4</xm:f>
            <x14:dxf>
              <fill>
                <patternFill>
                  <bgColor theme="7" tint="0.79998168889431442"/>
                </patternFill>
              </fill>
            </x14:dxf>
          </x14:cfRule>
          <xm:sqref>M143:N145</xm:sqref>
        </x14:conditionalFormatting>
        <x14:conditionalFormatting xmlns:xm="http://schemas.microsoft.com/office/excel/2006/main">
          <x14:cfRule type="expression" priority="759" id="{DAE5A93E-0B08-48C6-BA46-8F5B4C7D58F6}">
            <xm:f>$S$135&lt;&gt;Sprachen!$L$4</xm:f>
            <x14:dxf>
              <fill>
                <patternFill>
                  <bgColor theme="0" tint="-0.14996795556505021"/>
                </patternFill>
              </fill>
            </x14:dxf>
          </x14:cfRule>
          <x14:cfRule type="expression" priority="760" id="{2DF13F09-708A-4DBF-B850-737CB1F187E0}">
            <xm:f>Sprachen!$L$4=$S$135</xm:f>
            <x14:dxf>
              <fill>
                <patternFill>
                  <bgColor theme="7" tint="0.79998168889431442"/>
                </patternFill>
              </fill>
            </x14:dxf>
          </x14:cfRule>
          <xm:sqref>M166:N170</xm:sqref>
        </x14:conditionalFormatting>
        <x14:conditionalFormatting xmlns:xm="http://schemas.microsoft.com/office/excel/2006/main">
          <x14:cfRule type="expression" priority="918" id="{8B3B7264-53AB-4AA1-9C72-0BC8C093E01B}">
            <xm:f>Sprachen!$L$4=$S$135</xm:f>
            <x14:dxf>
              <fill>
                <patternFill>
                  <bgColor theme="7" tint="0.79998168889431442"/>
                </patternFill>
              </fill>
            </x14:dxf>
          </x14:cfRule>
          <x14:cfRule type="expression" priority="917" id="{43373D29-73B3-4ED4-ABE1-1A8874EF9422}">
            <xm:f>$S$135&lt;&gt;Sprachen!$L$4</xm:f>
            <x14:dxf>
              <fill>
                <patternFill>
                  <bgColor theme="0" tint="-0.14996795556505021"/>
                </patternFill>
              </fill>
            </x14:dxf>
          </x14:cfRule>
          <xm:sqref>M174:N178</xm:sqref>
        </x14:conditionalFormatting>
        <x14:conditionalFormatting xmlns:xm="http://schemas.microsoft.com/office/excel/2006/main">
          <x14:cfRule type="expression" priority="769" id="{4211439C-F2F4-4328-8EA9-65372DABB06B}">
            <xm:f>$S$135&lt;&gt;Sprachen!$L$4</xm:f>
            <x14:dxf>
              <fill>
                <patternFill>
                  <bgColor theme="0" tint="-0.14996795556505021"/>
                </patternFill>
              </fill>
            </x14:dxf>
          </x14:cfRule>
          <x14:cfRule type="expression" priority="770" id="{DAEF6411-0BFD-4E18-BA27-FB01B3A19ED8}">
            <xm:f>Sprachen!$L$4=$S$135</xm:f>
            <x14:dxf>
              <fill>
                <patternFill>
                  <bgColor theme="7" tint="0.79998168889431442"/>
                </patternFill>
              </fill>
            </x14:dxf>
          </x14:cfRule>
          <xm:sqref>M180:N185</xm:sqref>
        </x14:conditionalFormatting>
        <x14:conditionalFormatting xmlns:xm="http://schemas.microsoft.com/office/excel/2006/main">
          <x14:cfRule type="expression" priority="827" id="{9B93D8C5-F893-4E6A-96D6-C2D6F956CC4F}">
            <xm:f>$S$135&lt;&gt;Sprachen!$L$4</xm:f>
            <x14:dxf>
              <fill>
                <patternFill>
                  <bgColor theme="0" tint="-0.14996795556505021"/>
                </patternFill>
              </fill>
            </x14:dxf>
          </x14:cfRule>
          <xm:sqref>M187:N192</xm:sqref>
        </x14:conditionalFormatting>
        <x14:conditionalFormatting xmlns:xm="http://schemas.microsoft.com/office/excel/2006/main">
          <x14:cfRule type="expression" priority="828" id="{D8B2561A-4C6C-41EE-810D-80828F7346A9}">
            <xm:f>Sprachen!$L$4=$S$135</xm:f>
            <x14:dxf>
              <fill>
                <patternFill>
                  <bgColor theme="7" tint="0.79998168889431442"/>
                </patternFill>
              </fill>
            </x14:dxf>
          </x14:cfRule>
          <xm:sqref>M188:N191</xm:sqref>
        </x14:conditionalFormatting>
        <x14:conditionalFormatting xmlns:xm="http://schemas.microsoft.com/office/excel/2006/main">
          <x14:cfRule type="expression" priority="780" id="{09AFFC1E-47D8-4EBD-B12D-916448CED6A6}">
            <xm:f>Sprachen!$L$4=$S$135</xm:f>
            <x14:dxf>
              <fill>
                <patternFill>
                  <bgColor theme="7" tint="0.79998168889431442"/>
                </patternFill>
              </fill>
            </x14:dxf>
          </x14:cfRule>
          <x14:cfRule type="expression" priority="779" id="{4FDF9509-4EDE-4A51-997E-E634109BF566}">
            <xm:f>$S$135&lt;&gt;Sprachen!$L$4</xm:f>
            <x14:dxf>
              <fill>
                <patternFill>
                  <bgColor theme="0" tint="-0.14996795556505021"/>
                </patternFill>
              </fill>
            </x14:dxf>
          </x14:cfRule>
          <xm:sqref>M193:N196</xm:sqref>
        </x14:conditionalFormatting>
        <x14:conditionalFormatting xmlns:xm="http://schemas.microsoft.com/office/excel/2006/main">
          <x14:cfRule type="expression" priority="1147" id="{68057929-0F07-4E90-B4D6-1734033264AD}">
            <xm:f>$S$198&lt;&gt;Sprachen!$L$4</xm:f>
            <x14:dxf>
              <fill>
                <patternFill>
                  <bgColor theme="0" tint="-0.14996795556505021"/>
                </patternFill>
              </fill>
            </x14:dxf>
          </x14:cfRule>
          <xm:sqref>M199:N209</xm:sqref>
        </x14:conditionalFormatting>
        <x14:conditionalFormatting xmlns:xm="http://schemas.microsoft.com/office/excel/2006/main">
          <x14:cfRule type="expression" priority="728" id="{8FB7742F-E754-4A60-A06B-7344D0634B69}">
            <xm:f>$M$140=Sprachen!$L$4</xm:f>
            <x14:dxf>
              <fill>
                <patternFill>
                  <bgColor theme="0" tint="-0.14996795556505021"/>
                </patternFill>
              </fill>
            </x14:dxf>
          </x14:cfRule>
          <xm:sqref>M187:P187</xm:sqref>
        </x14:conditionalFormatting>
        <x14:conditionalFormatting xmlns:xm="http://schemas.microsoft.com/office/excel/2006/main">
          <x14:cfRule type="expression" priority="730" id="{28B9456D-DDBB-4BD1-BAC1-DECBD7D0A905}">
            <xm:f>$M$140=Sprachen!$L$4</xm:f>
            <x14:dxf>
              <fill>
                <patternFill>
                  <bgColor theme="0" tint="-0.14996795556505021"/>
                </patternFill>
              </fill>
            </x14:dxf>
          </x14:cfRule>
          <xm:sqref>M192:P192</xm:sqref>
        </x14:conditionalFormatting>
        <x14:conditionalFormatting xmlns:xm="http://schemas.microsoft.com/office/excel/2006/main">
          <x14:cfRule type="expression" priority="735" id="{68F90081-D806-43F2-BE28-1BECA80D9F11}">
            <xm:f>$S$198=Sprachen!$L$4</xm:f>
            <x14:dxf>
              <fill>
                <patternFill>
                  <bgColor theme="0" tint="-0.14996795556505021"/>
                </patternFill>
              </fill>
            </x14:dxf>
          </x14:cfRule>
          <xm:sqref>M199:P201</xm:sqref>
        </x14:conditionalFormatting>
        <x14:conditionalFormatting xmlns:xm="http://schemas.microsoft.com/office/excel/2006/main">
          <x14:cfRule type="expression" priority="731" id="{9729107D-A70D-4769-B125-5FD4CB211AD9}">
            <xm:f>$S$198=Sprachen!$L$4</xm:f>
            <x14:dxf>
              <fill>
                <patternFill>
                  <bgColor theme="0" tint="-0.14996795556505021"/>
                </patternFill>
              </fill>
            </x14:dxf>
          </x14:cfRule>
          <xm:sqref>M204:P205</xm:sqref>
        </x14:conditionalFormatting>
        <x14:conditionalFormatting xmlns:xm="http://schemas.microsoft.com/office/excel/2006/main">
          <x14:cfRule type="expression" priority="486" id="{F4D3A745-2C99-403B-BE04-8BE21FB0A49B}">
            <xm:f>$A215=Sprachen!$L$4</xm:f>
            <x14:dxf>
              <fill>
                <patternFill>
                  <bgColor theme="7" tint="0.79998168889431442"/>
                </patternFill>
              </fill>
            </x14:dxf>
          </x14:cfRule>
          <xm:sqref>M215:AB233</xm:sqref>
        </x14:conditionalFormatting>
        <x14:conditionalFormatting xmlns:xm="http://schemas.microsoft.com/office/excel/2006/main">
          <x14:cfRule type="expression" priority="267" id="{F86D2011-7B07-4321-828F-04ED0FE29DDD}">
            <xm:f>$A128=Sprachen!$L$4</xm:f>
            <x14:dxf>
              <fill>
                <patternFill>
                  <bgColor theme="7" tint="0.79998168889431442"/>
                </patternFill>
              </fill>
            </x14:dxf>
          </x14:cfRule>
          <xm:sqref>M128:AP129</xm:sqref>
        </x14:conditionalFormatting>
        <x14:conditionalFormatting xmlns:xm="http://schemas.microsoft.com/office/excel/2006/main">
          <x14:cfRule type="expression" priority="1039" id="{85DE468F-6955-463B-BB83-0C57EBF5AFB8}">
            <xm:f>OR($S$135="",$S$135=Sprachen!$L$5,$M147=Sprachen!$L$5,$M$147="")</xm:f>
            <x14:dxf>
              <fill>
                <patternFill>
                  <bgColor theme="0" tint="-0.14996795556505021"/>
                </patternFill>
              </fill>
            </x14:dxf>
          </x14:cfRule>
          <x14:cfRule type="expression" priority="1041" id="{FCA4DAD4-E5D3-47B4-A286-6DD1DD375320}">
            <xm:f>AND($O147="",$M147=Sprachen!$L$4)</xm:f>
            <x14:dxf>
              <fill>
                <patternFill>
                  <bgColor theme="7" tint="0.79998168889431442"/>
                </patternFill>
              </fill>
            </x14:dxf>
          </x14:cfRule>
          <xm:sqref>O147</xm:sqref>
        </x14:conditionalFormatting>
        <x14:conditionalFormatting xmlns:xm="http://schemas.microsoft.com/office/excel/2006/main">
          <x14:cfRule type="expression" priority="746" id="{25363206-290A-4BED-8912-8ADF5ACB01E4}">
            <xm:f>$M155&lt;&gt;Sprachen!$L$4</xm:f>
            <x14:dxf>
              <fill>
                <patternFill>
                  <bgColor theme="0" tint="-0.14996795556505021"/>
                </patternFill>
              </fill>
            </x14:dxf>
          </x14:cfRule>
          <x14:cfRule type="expression" priority="747" id="{1670145C-9122-42A9-A7E1-0B71F885F236}">
            <xm:f>$M155=Sprachen!$L$4</xm:f>
            <x14:dxf>
              <fill>
                <patternFill>
                  <bgColor theme="7" tint="0.79998168889431442"/>
                </patternFill>
              </fill>
            </x14:dxf>
          </x14:cfRule>
          <xm:sqref>O155</xm:sqref>
        </x14:conditionalFormatting>
        <x14:conditionalFormatting xmlns:xm="http://schemas.microsoft.com/office/excel/2006/main">
          <x14:cfRule type="expression" priority="972" id="{833ECF15-AFD7-4E66-9AAA-C694DB439DB4}">
            <xm:f>$M171&lt;&gt;Sprachen!$L$4</xm:f>
            <x14:dxf>
              <fill>
                <patternFill>
                  <bgColor theme="0" tint="-0.14996795556505021"/>
                </patternFill>
              </fill>
            </x14:dxf>
          </x14:cfRule>
          <x14:cfRule type="expression" priority="973" id="{0A67E00D-C593-4994-A535-289C14429B23}">
            <xm:f>$M171=Sprachen!$L$4</xm:f>
            <x14:dxf>
              <fill>
                <patternFill>
                  <bgColor theme="7" tint="0.79998168889431442"/>
                </patternFill>
              </fill>
            </x14:dxf>
          </x14:cfRule>
          <xm:sqref>O171</xm:sqref>
        </x14:conditionalFormatting>
        <x14:conditionalFormatting xmlns:xm="http://schemas.microsoft.com/office/excel/2006/main">
          <x14:cfRule type="expression" priority="1059" id="{2628621B-1123-4E97-AC45-402705E54430}">
            <xm:f>AND($O137="",$M137=Sprachen!$L$4)</xm:f>
            <x14:dxf>
              <fill>
                <patternFill>
                  <bgColor theme="7" tint="0.79998168889431442"/>
                </patternFill>
              </fill>
            </x14:dxf>
          </x14:cfRule>
          <x14:cfRule type="expression" priority="1062" id="{AE11FADB-3B4B-49F3-B1B0-6847BF700C9D}">
            <xm:f>OR($S$135="",$S$135=Sprachen!$L$5,$M137=Sprachen!$L$5,$O137&lt;&gt;Sprachen!$L$4)</xm:f>
            <x14:dxf>
              <fill>
                <patternFill>
                  <bgColor theme="0" tint="-0.14996795556505021"/>
                </patternFill>
              </fill>
            </x14:dxf>
          </x14:cfRule>
          <xm:sqref>O137:P139 O141:P141</xm:sqref>
        </x14:conditionalFormatting>
        <x14:conditionalFormatting xmlns:xm="http://schemas.microsoft.com/office/excel/2006/main">
          <x14:cfRule type="expression" priority="725" id="{DD84527B-252F-4530-AF24-5FEA69D0F277}">
            <xm:f>$S$135=Sprachen!$L$4</xm:f>
            <x14:dxf>
              <fill>
                <patternFill>
                  <bgColor theme="7" tint="0.79998168889431442"/>
                </patternFill>
              </fill>
            </x14:dxf>
          </x14:cfRule>
          <x14:cfRule type="expression" priority="723" id="{6A8A2932-26E6-4AE0-9B26-1DA0678DCE95}">
            <xm:f>OR($S$135=Sprachen!$L$5,$S$135="")</xm:f>
            <x14:dxf>
              <fill>
                <patternFill>
                  <bgColor theme="0" tint="-0.14996795556505021"/>
                </patternFill>
              </fill>
            </x14:dxf>
          </x14:cfRule>
          <xm:sqref>O140:P140</xm:sqref>
        </x14:conditionalFormatting>
        <x14:conditionalFormatting xmlns:xm="http://schemas.microsoft.com/office/excel/2006/main">
          <x14:cfRule type="expression" priority="1049" id="{B51E5720-13EA-4B70-AFF0-AB456B4F4629}">
            <xm:f>OR($S$135="",$S$135=Sprachen!$L$5,$M143=Sprachen!$L$5,$M143&lt;&gt;Sprachen!$L$4)</xm:f>
            <x14:dxf>
              <fill>
                <patternFill>
                  <bgColor theme="0" tint="-0.14996795556505021"/>
                </patternFill>
              </fill>
            </x14:dxf>
          </x14:cfRule>
          <x14:cfRule type="expression" priority="1051" id="{D8BA08D9-8A2E-4BDA-821E-6BCE17D60DCE}">
            <xm:f>AND($O143="",$M143=Sprachen!$L$4)</xm:f>
            <x14:dxf>
              <fill>
                <patternFill>
                  <bgColor theme="7" tint="0.79998168889431442"/>
                </patternFill>
              </fill>
            </x14:dxf>
          </x14:cfRule>
          <xm:sqref>O143:P145</xm:sqref>
        </x14:conditionalFormatting>
        <x14:conditionalFormatting xmlns:xm="http://schemas.microsoft.com/office/excel/2006/main">
          <x14:cfRule type="expression" priority="757" id="{0725D9F7-D135-4E71-9D97-4ECC55ED7BF7}">
            <xm:f>$M166=Sprachen!$L$4</xm:f>
            <x14:dxf>
              <fill>
                <patternFill>
                  <bgColor theme="7" tint="0.79998168889431442"/>
                </patternFill>
              </fill>
            </x14:dxf>
          </x14:cfRule>
          <x14:cfRule type="expression" priority="756" id="{596DB9CB-2FF6-48A5-B592-2C504B0419AD}">
            <xm:f>$M166&lt;&gt;Sprachen!$L$4</xm:f>
            <x14:dxf>
              <fill>
                <patternFill>
                  <bgColor theme="0" tint="-0.14996795556505021"/>
                </patternFill>
              </fill>
            </x14:dxf>
          </x14:cfRule>
          <xm:sqref>O166:P170</xm:sqref>
        </x14:conditionalFormatting>
        <x14:conditionalFormatting xmlns:xm="http://schemas.microsoft.com/office/excel/2006/main">
          <x14:cfRule type="expression" priority="915" id="{9A1B9FE7-E2C8-40F0-BC21-189E98DD91B2}">
            <xm:f>$M174=Sprachen!$L$4</xm:f>
            <x14:dxf>
              <fill>
                <patternFill>
                  <bgColor theme="7" tint="0.79998168889431442"/>
                </patternFill>
              </fill>
            </x14:dxf>
          </x14:cfRule>
          <x14:cfRule type="expression" priority="914" id="{DA0656F2-025B-46B2-BCBA-0F7ADEB951D4}">
            <xm:f>$M174&lt;&gt;Sprachen!$L$4</xm:f>
            <x14:dxf>
              <fill>
                <patternFill>
                  <bgColor theme="0" tint="-0.14996795556505021"/>
                </patternFill>
              </fill>
            </x14:dxf>
          </x14:cfRule>
          <xm:sqref>O174:P178</xm:sqref>
        </x14:conditionalFormatting>
        <x14:conditionalFormatting xmlns:xm="http://schemas.microsoft.com/office/excel/2006/main">
          <x14:cfRule type="expression" priority="766" id="{00262153-F25D-4120-88A7-1FCCAE72EB72}">
            <xm:f>$M180&lt;&gt;Sprachen!$L$4</xm:f>
            <x14:dxf>
              <fill>
                <patternFill>
                  <bgColor theme="0" tint="-0.14996795556505021"/>
                </patternFill>
              </fill>
            </x14:dxf>
          </x14:cfRule>
          <x14:cfRule type="expression" priority="767" id="{C358DA12-233B-40E7-A9CB-1CB1A45709B5}">
            <xm:f>$M180=Sprachen!$L$4</xm:f>
            <x14:dxf>
              <fill>
                <patternFill>
                  <bgColor theme="7" tint="0.79998168889431442"/>
                </patternFill>
              </fill>
            </x14:dxf>
          </x14:cfRule>
          <xm:sqref>O180:P185</xm:sqref>
        </x14:conditionalFormatting>
        <x14:conditionalFormatting xmlns:xm="http://schemas.microsoft.com/office/excel/2006/main">
          <x14:cfRule type="expression" priority="727" id="{20EC7C7A-53E8-4226-AB30-F17DA16671DF}">
            <xm:f>$S$135&lt;&gt;Sprachen!$L$4</xm:f>
            <x14:dxf>
              <fill>
                <patternFill>
                  <bgColor theme="0" tint="-0.14996795556505021"/>
                </patternFill>
              </fill>
            </x14:dxf>
          </x14:cfRule>
          <xm:sqref>O187:P187</xm:sqref>
        </x14:conditionalFormatting>
        <x14:conditionalFormatting xmlns:xm="http://schemas.microsoft.com/office/excel/2006/main">
          <x14:cfRule type="expression" priority="825" id="{1DB66101-8468-4BCD-B84B-A91AEA3A2C42}">
            <xm:f>$M188=Sprachen!$L$4</xm:f>
            <x14:dxf>
              <fill>
                <patternFill>
                  <bgColor theme="7" tint="0.79998168889431442"/>
                </patternFill>
              </fill>
            </x14:dxf>
          </x14:cfRule>
          <x14:cfRule type="expression" priority="824" id="{49DAE7C8-BAFA-494A-8050-0FE1AC44FBDE}">
            <xm:f>$M188&lt;&gt;Sprachen!$L$4</xm:f>
            <x14:dxf>
              <fill>
                <patternFill>
                  <bgColor theme="0" tint="-0.14996795556505021"/>
                </patternFill>
              </fill>
            </x14:dxf>
          </x14:cfRule>
          <xm:sqref>O188:P191</xm:sqref>
        </x14:conditionalFormatting>
        <x14:conditionalFormatting xmlns:xm="http://schemas.microsoft.com/office/excel/2006/main">
          <x14:cfRule type="expression" priority="729" id="{4D7BDD4A-F42C-4C91-AD0F-32D5EC2E665E}">
            <xm:f>$S$135&lt;&gt;Sprachen!$L$4</xm:f>
            <x14:dxf>
              <fill>
                <patternFill>
                  <bgColor theme="0" tint="-0.14996795556505021"/>
                </patternFill>
              </fill>
            </x14:dxf>
          </x14:cfRule>
          <xm:sqref>O192:P192</xm:sqref>
        </x14:conditionalFormatting>
        <x14:conditionalFormatting xmlns:xm="http://schemas.microsoft.com/office/excel/2006/main">
          <x14:cfRule type="expression" priority="777" id="{32761E92-016E-4F53-8C80-B5201CDBF988}">
            <xm:f>$M193=Sprachen!$L$4</xm:f>
            <x14:dxf>
              <fill>
                <patternFill>
                  <bgColor theme="7" tint="0.79998168889431442"/>
                </patternFill>
              </fill>
            </x14:dxf>
          </x14:cfRule>
          <x14:cfRule type="expression" priority="776" id="{1AD8744D-2511-43C5-96AA-CE1E56E25E21}">
            <xm:f>$M193&lt;&gt;Sprachen!$L$4</xm:f>
            <x14:dxf>
              <fill>
                <patternFill>
                  <bgColor theme="0" tint="-0.14996795556505021"/>
                </patternFill>
              </fill>
            </x14:dxf>
          </x14:cfRule>
          <xm:sqref>O193:P196</xm:sqref>
        </x14:conditionalFormatting>
        <x14:conditionalFormatting xmlns:xm="http://schemas.microsoft.com/office/excel/2006/main">
          <x14:cfRule type="expression" priority="736" id="{C43F683E-F660-4D32-9FBC-01D05B9E256B}">
            <xm:f>$S$198&lt;&gt;Sprachen!$L$4</xm:f>
            <x14:dxf>
              <fill>
                <patternFill>
                  <bgColor theme="0" tint="-0.14996795556505021"/>
                </patternFill>
              </fill>
            </x14:dxf>
          </x14:cfRule>
          <xm:sqref>O199:P201</xm:sqref>
        </x14:conditionalFormatting>
        <x14:conditionalFormatting xmlns:xm="http://schemas.microsoft.com/office/excel/2006/main">
          <x14:cfRule type="expression" priority="1108" id="{257E4D28-755D-4FF2-BD18-D017052AEEE8}">
            <xm:f>$M202=Sprachen!$L$4</xm:f>
            <x14:dxf>
              <fill>
                <patternFill>
                  <bgColor theme="7" tint="0.79998168889431442"/>
                </patternFill>
              </fill>
            </x14:dxf>
          </x14:cfRule>
          <x14:cfRule type="expression" priority="1109" id="{5E55DE3A-1D70-466D-913C-D4F9A37860AA}">
            <xm:f>$S$135&lt;&gt;Sprachen!$L$4</xm:f>
            <x14:dxf>
              <fill>
                <patternFill>
                  <bgColor theme="0" tint="-0.14996795556505021"/>
                </patternFill>
              </fill>
            </x14:dxf>
          </x14:cfRule>
          <x14:cfRule type="expression" priority="1106" id="{4B2DF48D-3ED2-4507-AD06-6190C36BF8AB}">
            <xm:f>$M202&lt;&gt;Sprachen!$L$4</xm:f>
            <x14:dxf>
              <fill>
                <patternFill>
                  <bgColor theme="0" tint="-0.14996795556505021"/>
                </patternFill>
              </fill>
            </x14:dxf>
          </x14:cfRule>
          <xm:sqref>O202:P203</xm:sqref>
        </x14:conditionalFormatting>
        <x14:conditionalFormatting xmlns:xm="http://schemas.microsoft.com/office/excel/2006/main">
          <x14:cfRule type="expression" priority="732" id="{50EB4D72-EBBB-4446-AD09-4E4B5A945FC6}">
            <xm:f>$S$198&lt;&gt;Sprachen!$L$4</xm:f>
            <x14:dxf>
              <fill>
                <patternFill>
                  <bgColor theme="0" tint="-0.14996795556505021"/>
                </patternFill>
              </fill>
            </x14:dxf>
          </x14:cfRule>
          <xm:sqref>O204:P205</xm:sqref>
        </x14:conditionalFormatting>
        <x14:conditionalFormatting xmlns:xm="http://schemas.microsoft.com/office/excel/2006/main">
          <x14:cfRule type="expression" priority="1069" id="{3A41DFBA-07E7-4B03-ACCB-4C69ADD0067E}">
            <xm:f>$S$135&lt;&gt;Sprachen!$L$4</xm:f>
            <x14:dxf>
              <fill>
                <patternFill>
                  <bgColor theme="0" tint="-0.14996795556505021"/>
                </patternFill>
              </fill>
            </x14:dxf>
          </x14:cfRule>
          <x14:cfRule type="expression" priority="1066" id="{1BC1AD0C-ACEF-4D9C-9DAE-6A22510C1DB7}">
            <xm:f>$M206&lt;&gt;Sprachen!$L$4</xm:f>
            <x14:dxf>
              <fill>
                <patternFill>
                  <bgColor theme="0" tint="-0.14996795556505021"/>
                </patternFill>
              </fill>
            </x14:dxf>
          </x14:cfRule>
          <x14:cfRule type="expression" priority="1068" id="{DC4C37F7-D88C-40EF-8A57-B6CEEC362109}">
            <xm:f>$M206=Sprachen!$L$4</xm:f>
            <x14:dxf>
              <fill>
                <patternFill>
                  <bgColor theme="7" tint="0.79998168889431442"/>
                </patternFill>
              </fill>
            </x14:dxf>
          </x14:cfRule>
          <xm:sqref>O206:P209</xm:sqref>
        </x14:conditionalFormatting>
        <x14:conditionalFormatting xmlns:xm="http://schemas.microsoft.com/office/excel/2006/main">
          <x14:cfRule type="expression" priority="1058" id="{4057F1A0-21AE-49B4-84E4-C380E6DD0A9D}">
            <xm:f>OR($S$135="",$S$135=Sprachen!$L$5,$M137=Sprachen!$L$5,$O137=Sprachen!$L$5,$O137&lt;&gt;Sprachen!$L$4)</xm:f>
            <x14:dxf>
              <fill>
                <patternFill>
                  <bgColor theme="0" tint="-0.14996795556505021"/>
                </patternFill>
              </fill>
            </x14:dxf>
          </x14:cfRule>
          <x14:cfRule type="expression" priority="1057" id="{66D697BF-3FA2-4914-97D2-F89FD14115DB}">
            <xm:f>$O137=Sprachen!$L$4</xm:f>
            <x14:dxf>
              <fill>
                <patternFill>
                  <bgColor theme="7" tint="0.79998168889431442"/>
                </patternFill>
              </fill>
            </x14:dxf>
          </x14:cfRule>
          <xm:sqref>Q137:AB141</xm:sqref>
        </x14:conditionalFormatting>
        <x14:conditionalFormatting xmlns:xm="http://schemas.microsoft.com/office/excel/2006/main">
          <x14:cfRule type="expression" priority="1048" id="{758C7FBD-FAA7-4540-B217-5A0318014C3B}">
            <xm:f>OR($S$135="",$S$135=Sprachen!$L$5,$M143=Sprachen!$L$5,$O143=Sprachen!$L$5,$O143&lt;&gt;Sprachen!$L$4)</xm:f>
            <x14:dxf>
              <fill>
                <patternFill>
                  <bgColor theme="0" tint="-0.14996795556505021"/>
                </patternFill>
              </fill>
            </x14:dxf>
          </x14:cfRule>
          <x14:cfRule type="expression" priority="1047" id="{0E53DFB7-B317-4877-8626-71DF10FDF2ED}">
            <xm:f>$O143=Sprachen!$L$4</xm:f>
            <x14:dxf>
              <fill>
                <patternFill>
                  <bgColor theme="7" tint="0.79998168889431442"/>
                </patternFill>
              </fill>
            </x14:dxf>
          </x14:cfRule>
          <xm:sqref>Q143:AB145</xm:sqref>
        </x14:conditionalFormatting>
        <x14:conditionalFormatting xmlns:xm="http://schemas.microsoft.com/office/excel/2006/main">
          <x14:cfRule type="expression" priority="965" id="{1EA5005B-822E-438A-97DF-6B986E614038}">
            <xm:f>$O$147&lt;&gt;Sprachen!$L$4</xm:f>
            <x14:dxf>
              <fill>
                <patternFill>
                  <bgColor theme="0" tint="-0.14996795556505021"/>
                </patternFill>
              </fill>
            </x14:dxf>
          </x14:cfRule>
          <x14:cfRule type="expression" priority="966" id="{0D000E79-1F37-4987-9C4F-879DAB5B686D}">
            <xm:f>$O$147=Sprachen!$L$4</xm:f>
            <x14:dxf>
              <fill>
                <patternFill>
                  <bgColor theme="7" tint="0.79998168889431442"/>
                </patternFill>
              </fill>
            </x14:dxf>
          </x14:cfRule>
          <xm:sqref>Q148:AB148</xm:sqref>
        </x14:conditionalFormatting>
        <x14:conditionalFormatting xmlns:xm="http://schemas.microsoft.com/office/excel/2006/main">
          <x14:cfRule type="expression" priority="942" id="{0BA089DB-09B1-4742-B458-FEAF2F6491D2}">
            <xm:f>$O$147=Sprachen!$L$4</xm:f>
            <x14:dxf>
              <fill>
                <patternFill>
                  <bgColor theme="7" tint="0.79998168889431442"/>
                </patternFill>
              </fill>
            </x14:dxf>
          </x14:cfRule>
          <x14:cfRule type="expression" priority="941" id="{BDB0D253-1B22-4F31-BC76-C1CB9A115387}">
            <xm:f>$O$147&lt;&gt;Sprachen!$L$4</xm:f>
            <x14:dxf>
              <fill>
                <patternFill>
                  <bgColor theme="0" tint="-0.14996795556505021"/>
                </patternFill>
              </fill>
            </x14:dxf>
          </x14:cfRule>
          <xm:sqref>Q149:AB154</xm:sqref>
        </x14:conditionalFormatting>
        <x14:conditionalFormatting xmlns:xm="http://schemas.microsoft.com/office/excel/2006/main">
          <x14:cfRule type="expression" priority="686" id="{9D0B501A-5519-47EC-971F-CFBCF41B4708}">
            <xm:f>$O$155=Sprachen!$L$4</xm:f>
            <x14:dxf>
              <fill>
                <patternFill>
                  <bgColor theme="7" tint="0.79998168889431442"/>
                </patternFill>
              </fill>
            </x14:dxf>
          </x14:cfRule>
          <x14:cfRule type="expression" priority="683" id="{E747110D-9113-4364-9810-8D21BC236D70}">
            <xm:f>$O$155&lt;&gt;Sprachen!$L$4</xm:f>
            <x14:dxf>
              <fill>
                <patternFill>
                  <bgColor theme="0" tint="-0.14996795556505021"/>
                </patternFill>
              </fill>
            </x14:dxf>
          </x14:cfRule>
          <xm:sqref>Q155:AB165</xm:sqref>
        </x14:conditionalFormatting>
        <x14:conditionalFormatting xmlns:xm="http://schemas.microsoft.com/office/excel/2006/main">
          <x14:cfRule type="expression" priority="754" id="{8DBC17B7-8B64-425F-8EB8-6F1918B9FCA3}">
            <xm:f>$O166=Sprachen!$L$4</xm:f>
            <x14:dxf>
              <fill>
                <patternFill>
                  <bgColor theme="7" tint="0.79998168889431442"/>
                </patternFill>
              </fill>
            </x14:dxf>
          </x14:cfRule>
          <x14:cfRule type="expression" priority="751" id="{97AD60BF-ED66-43CE-AB4B-41844073E7A7}">
            <xm:f>$O166&lt;&gt;Sprachen!$L$4</xm:f>
            <x14:dxf>
              <fill>
                <patternFill>
                  <bgColor theme="0" tint="-0.14996795556505021"/>
                </patternFill>
              </fill>
            </x14:dxf>
          </x14:cfRule>
          <xm:sqref>Q166:AB170</xm:sqref>
        </x14:conditionalFormatting>
        <x14:conditionalFormatting xmlns:xm="http://schemas.microsoft.com/office/excel/2006/main">
          <x14:cfRule type="expression" priority="970" id="{C94FE7D4-D1BE-460B-9F5A-08BB70B0AC00}">
            <xm:f>$O$171=Sprachen!$L$4</xm:f>
            <x14:dxf>
              <fill>
                <patternFill>
                  <bgColor theme="7" tint="0.79998168889431442"/>
                </patternFill>
              </fill>
            </x14:dxf>
          </x14:cfRule>
          <xm:sqref>Q171:AB171</xm:sqref>
        </x14:conditionalFormatting>
        <x14:conditionalFormatting xmlns:xm="http://schemas.microsoft.com/office/excel/2006/main">
          <x14:cfRule type="expression" priority="675" id="{DEBD9A6B-6D91-4BCF-AF07-93F022A829E8}">
            <xm:f>$O$171&lt;&gt;Sprachen!$L$4</xm:f>
            <x14:dxf>
              <fill>
                <patternFill>
                  <bgColor theme="0" tint="-0.14996795556505021"/>
                </patternFill>
              </fill>
            </x14:dxf>
          </x14:cfRule>
          <xm:sqref>Q171:AB173</xm:sqref>
        </x14:conditionalFormatting>
        <x14:conditionalFormatting xmlns:xm="http://schemas.microsoft.com/office/excel/2006/main">
          <x14:cfRule type="expression" priority="678" id="{A2E8C2C1-63F8-44D8-A581-C84030B731ED}">
            <xm:f>$O$171=Sprachen!$L$4</xm:f>
            <x14:dxf>
              <fill>
                <patternFill>
                  <bgColor theme="7" tint="0.79998168889431442"/>
                </patternFill>
              </fill>
            </x14:dxf>
          </x14:cfRule>
          <xm:sqref>Q172:AB173</xm:sqref>
        </x14:conditionalFormatting>
        <x14:conditionalFormatting xmlns:xm="http://schemas.microsoft.com/office/excel/2006/main">
          <x14:cfRule type="expression" priority="909" id="{2FC730A5-F0A6-42B1-9B04-776F8C2741B5}">
            <xm:f>$O174&lt;&gt;Sprachen!$L$4</xm:f>
            <x14:dxf>
              <fill>
                <patternFill>
                  <bgColor theme="0" tint="-0.14996795556505021"/>
                </patternFill>
              </fill>
            </x14:dxf>
          </x14:cfRule>
          <x14:cfRule type="expression" priority="912" id="{5B9A8326-B1F2-411C-BEAF-CDAEF00E9811}">
            <xm:f>$O174=Sprachen!$L$4</xm:f>
            <x14:dxf>
              <fill>
                <patternFill>
                  <bgColor theme="7" tint="0.79998168889431442"/>
                </patternFill>
              </fill>
            </x14:dxf>
          </x14:cfRule>
          <xm:sqref>Q174:AB178</xm:sqref>
        </x14:conditionalFormatting>
        <x14:conditionalFormatting xmlns:xm="http://schemas.microsoft.com/office/excel/2006/main">
          <x14:cfRule type="expression" priority="764" id="{2027CDBD-788A-4C32-A42D-5B827619C6CE}">
            <xm:f>$O180=Sprachen!$L$4</xm:f>
            <x14:dxf>
              <fill>
                <patternFill>
                  <bgColor theme="7" tint="0.79998168889431442"/>
                </patternFill>
              </fill>
            </x14:dxf>
          </x14:cfRule>
          <x14:cfRule type="expression" priority="761" id="{7B069E9A-51A8-46BD-AA19-8821F6640F9C}">
            <xm:f>$O180&lt;&gt;Sprachen!$L$4</xm:f>
            <x14:dxf>
              <fill>
                <patternFill>
                  <bgColor theme="0" tint="-0.14996795556505021"/>
                </patternFill>
              </fill>
            </x14:dxf>
          </x14:cfRule>
          <xm:sqref>Q180:AB185</xm:sqref>
        </x14:conditionalFormatting>
        <x14:conditionalFormatting xmlns:xm="http://schemas.microsoft.com/office/excel/2006/main">
          <x14:cfRule type="expression" priority="771" id="{2E394E9F-F162-4DF5-A2F4-A0B97276D73C}">
            <xm:f>$O187&lt;&gt;Sprachen!$L$4</xm:f>
            <x14:dxf>
              <fill>
                <patternFill>
                  <bgColor theme="0" tint="-0.14996795556505021"/>
                </patternFill>
              </fill>
            </x14:dxf>
          </x14:cfRule>
          <x14:cfRule type="expression" priority="774" id="{B15C8C0B-8DC4-4C74-86E5-D8663D2236CC}">
            <xm:f>$O187=Sprachen!$L$4</xm:f>
            <x14:dxf>
              <fill>
                <patternFill>
                  <bgColor theme="7" tint="0.79998168889431442"/>
                </patternFill>
              </fill>
            </x14:dxf>
          </x14:cfRule>
          <xm:sqref>Q187:AB196</xm:sqref>
        </x14:conditionalFormatting>
        <x14:conditionalFormatting xmlns:xm="http://schemas.microsoft.com/office/excel/2006/main">
          <x14:cfRule type="expression" priority="1070" id="{9E49BFEC-347C-46C2-A09D-FF5EA10426CF}">
            <xm:f>$O199=Sprachen!$L$5</xm:f>
            <x14:dxf>
              <fill>
                <patternFill>
                  <bgColor theme="0" tint="-0.14996795556505021"/>
                </patternFill>
              </fill>
            </x14:dxf>
          </x14:cfRule>
          <x14:cfRule type="expression" priority="1072" id="{C498FF7B-A988-4CA0-901B-38E14C7628B5}">
            <xm:f>AND($O199=Sprachen!$L$4,$AR199=0)</xm:f>
            <x14:dxf>
              <fill>
                <patternFill>
                  <bgColor theme="7" tint="0.79998168889431442"/>
                </patternFill>
              </fill>
            </x14:dxf>
          </x14:cfRule>
          <xm:sqref>Q199:AB209</xm:sqref>
        </x14:conditionalFormatting>
        <x14:conditionalFormatting xmlns:xm="http://schemas.microsoft.com/office/excel/2006/main">
          <x14:cfRule type="expression" priority="1169" id="{DA7BE667-38DF-4DD6-8FC0-BB2262FE1534}">
            <xm:f>AND($A$104=Sprachen!$L$4,A$105="")</xm:f>
            <x14:dxf>
              <fill>
                <patternFill>
                  <bgColor theme="7" tint="0.79998168889431442"/>
                </patternFill>
              </fill>
            </x14:dxf>
          </x14:cfRule>
          <xm:sqref>R105</xm:sqref>
        </x14:conditionalFormatting>
        <x14:conditionalFormatting xmlns:xm="http://schemas.microsoft.com/office/excel/2006/main">
          <x14:cfRule type="expression" priority="278" id="{E59E5044-8D36-4151-87DA-AE6AB8A9E58B}">
            <xm:f>$A108=Sprachen!$L$4</xm:f>
            <x14:dxf>
              <fill>
                <patternFill>
                  <bgColor theme="7" tint="0.79998168889431442"/>
                </patternFill>
              </fill>
            </x14:dxf>
          </x14:cfRule>
          <x14:cfRule type="expression" priority="279" id="{5839C96E-7D94-43E8-B8E2-3C6C1F6B262C}">
            <xm:f>$A$212&lt;&gt;Sprachen!$L$4</xm:f>
            <x14:dxf>
              <fill>
                <patternFill>
                  <bgColor theme="0" tint="-0.14996795556505021"/>
                </patternFill>
              </fill>
            </x14:dxf>
          </x14:cfRule>
          <xm:sqref>R108:R125</xm:sqref>
        </x14:conditionalFormatting>
        <x14:conditionalFormatting xmlns:xm="http://schemas.microsoft.com/office/excel/2006/main">
          <x14:cfRule type="expression" priority="494" id="{AC03D86D-E821-4B9E-8A52-8CC92D082593}">
            <xm:f>AND($A$104=Sprachen!$L$4,A$105="")</xm:f>
            <x14:dxf>
              <fill>
                <patternFill>
                  <bgColor theme="7" tint="0.79998168889431442"/>
                </patternFill>
              </fill>
            </x14:dxf>
          </x14:cfRule>
          <xm:sqref>S105:U105 AA105:AD105</xm:sqref>
        </x14:conditionalFormatting>
        <x14:conditionalFormatting xmlns:xm="http://schemas.microsoft.com/office/excel/2006/main">
          <x14:cfRule type="expression" priority="111" id="{26847555-4E07-4DAA-8F69-D6F5D4EE7B89}">
            <xm:f>$A$253=Sprachen!$L$4</xm:f>
            <x14:dxf>
              <fill>
                <patternFill>
                  <bgColor theme="7" tint="0.79998168889431442"/>
                </patternFill>
              </fill>
            </x14:dxf>
          </x14:cfRule>
          <x14:cfRule type="expression" priority="112" id="{6184D003-294A-439A-9CE0-955C621977F4}">
            <xm:f>$A$253&lt;&gt;Sprachen!$L$4</xm:f>
            <x14:dxf>
              <fill>
                <patternFill>
                  <bgColor theme="0" tint="-0.14996795556505021"/>
                </patternFill>
              </fill>
            </x14:dxf>
          </x14:cfRule>
          <xm:sqref>T256:AC256</xm:sqref>
        </x14:conditionalFormatting>
        <x14:conditionalFormatting xmlns:xm="http://schemas.microsoft.com/office/excel/2006/main">
          <x14:cfRule type="expression" priority="106" id="{78BC322A-1BAB-40A7-BE46-A95138EC5E47}">
            <xm:f>$A$253&lt;&gt;Sprachen!$L$4</xm:f>
            <x14:dxf>
              <fill>
                <patternFill>
                  <bgColor theme="0" tint="-0.14996795556505021"/>
                </patternFill>
              </fill>
            </x14:dxf>
          </x14:cfRule>
          <x14:cfRule type="expression" priority="105" id="{C1377018-95A6-4486-A333-477B5EFB7ADE}">
            <xm:f>$A$253=Sprachen!$L$4</xm:f>
            <x14:dxf>
              <fill>
                <patternFill>
                  <bgColor theme="7" tint="0.79998168889431442"/>
                </patternFill>
              </fill>
            </x14:dxf>
          </x14:cfRule>
          <xm:sqref>T257:AP257</xm:sqref>
        </x14:conditionalFormatting>
        <x14:conditionalFormatting xmlns:xm="http://schemas.microsoft.com/office/excel/2006/main">
          <x14:cfRule type="expression" priority="661" id="{9BBAFD56-728C-4461-A98A-4AE80E4431CA}">
            <xm:f>$A$85&lt;&gt;Sprachen!$L$4</xm:f>
            <x14:dxf>
              <fill>
                <patternFill>
                  <bgColor theme="0" tint="-0.14996795556505021"/>
                </patternFill>
              </fill>
            </x14:dxf>
          </x14:cfRule>
          <xm:sqref>V100:AA101</xm:sqref>
        </x14:conditionalFormatting>
        <x14:conditionalFormatting xmlns:xm="http://schemas.microsoft.com/office/excel/2006/main">
          <x14:cfRule type="expression" priority="318" id="{356CC0EF-325A-4DD1-ABE9-2D083C539E31}">
            <xm:f>$A108=Sprachen!$L$4</xm:f>
            <x14:dxf>
              <fill>
                <patternFill>
                  <bgColor theme="7" tint="0.79998168889431442"/>
                </patternFill>
              </fill>
            </x14:dxf>
          </x14:cfRule>
          <xm:sqref>W108:W125</xm:sqref>
        </x14:conditionalFormatting>
        <x14:conditionalFormatting xmlns:xm="http://schemas.microsoft.com/office/excel/2006/main">
          <x14:cfRule type="expression" priority="319" id="{E08D4BA1-540B-4DFF-A981-170FE800F22B}">
            <xm:f>$A$212&lt;&gt;Sprachen!$L$4</xm:f>
            <x14:dxf>
              <fill>
                <patternFill>
                  <bgColor theme="0" tint="-0.14996795556505021"/>
                </patternFill>
              </fill>
            </x14:dxf>
          </x14:cfRule>
          <xm:sqref>W109:W125</xm:sqref>
        </x14:conditionalFormatting>
        <x14:conditionalFormatting xmlns:xm="http://schemas.microsoft.com/office/excel/2006/main">
          <x14:cfRule type="expression" priority="220" id="{EF6815B5-EF81-44A7-A320-6CF5CC0255F6}">
            <xm:f>$A$235=Sprachen!$L$4</xm:f>
            <x14:dxf>
              <fill>
                <patternFill>
                  <bgColor theme="7" tint="0.79998168889431442"/>
                </patternFill>
              </fill>
            </x14:dxf>
          </x14:cfRule>
          <x14:cfRule type="expression" priority="221" id="{FF1BFBF5-9BFB-4DEF-9B5F-EF9A20443FE5}">
            <xm:f>$A$235&lt;&gt;Sprachen!$L$4</xm:f>
            <x14:dxf>
              <fill>
                <patternFill>
                  <bgColor theme="0" tint="-0.14996795556505021"/>
                </patternFill>
              </fill>
            </x14:dxf>
          </x14:cfRule>
          <xm:sqref>Z237:Z243 AG237:AG243</xm:sqref>
        </x14:conditionalFormatting>
        <x14:conditionalFormatting xmlns:xm="http://schemas.microsoft.com/office/excel/2006/main">
          <x14:cfRule type="expression" priority="726" id="{80342577-E608-4EFC-A60A-8E9A53747F4F}">
            <xm:f>$O$147&lt;&gt;Sprachen!$L$4</xm:f>
            <x14:dxf>
              <fill>
                <patternFill>
                  <bgColor theme="0" tint="-0.14996795556505021"/>
                </patternFill>
              </fill>
            </x14:dxf>
          </x14:cfRule>
          <x14:cfRule type="expression" priority="1038" id="{F097B487-8DF6-4DC4-B162-2F9C542AC12F}">
            <xm:f>AND($S$135=Sprachen!$L$4,$O$147=Sprachen!$L$4)</xm:f>
            <x14:dxf>
              <fill>
                <patternFill>
                  <bgColor theme="7" tint="0.79998168889431442"/>
                </patternFill>
              </fill>
            </x14:dxf>
          </x14:cfRule>
          <xm:sqref>AA147:AB147</xm:sqref>
        </x14:conditionalFormatting>
        <x14:conditionalFormatting xmlns:xm="http://schemas.microsoft.com/office/excel/2006/main">
          <x14:cfRule type="expression" priority="131" id="{F98E3610-0175-4EEE-ADF3-F1253BCC3D3D}">
            <xm:f>AND($M137=Sprachen!$L$5,$AC137=Sprachen!$L$4)</xm:f>
            <x14:dxf>
              <fill>
                <patternFill>
                  <bgColor rgb="FFFF0000"/>
                </patternFill>
              </fill>
            </x14:dxf>
          </x14:cfRule>
          <xm:sqref>AC137:AD141</xm:sqref>
        </x14:conditionalFormatting>
        <x14:conditionalFormatting xmlns:xm="http://schemas.microsoft.com/office/excel/2006/main">
          <x14:cfRule type="expression" priority="132" id="{AE05B162-E57A-4E9D-97E9-285C637B2304}">
            <xm:f>AND($M143=Sprachen!$L$5,$AC143=Sprachen!$L$4)</xm:f>
            <x14:dxf>
              <fill>
                <patternFill>
                  <bgColor rgb="FFFF0000"/>
                </patternFill>
              </fill>
            </x14:dxf>
          </x14:cfRule>
          <xm:sqref>AC143:AD145</xm:sqref>
        </x14:conditionalFormatting>
        <x14:conditionalFormatting xmlns:xm="http://schemas.microsoft.com/office/excel/2006/main">
          <x14:cfRule type="expression" priority="133" id="{6426BD7D-8147-4FEC-A470-02329250EE11}">
            <xm:f>AND($M$147=Sprachen!$L$5,$AC$147=Sprachen!$L$4)</xm:f>
            <x14:dxf>
              <fill>
                <patternFill>
                  <bgColor rgb="FFFF0000"/>
                </patternFill>
              </fill>
            </x14:dxf>
          </x14:cfRule>
          <xm:sqref>AC147:AD154</xm:sqref>
        </x14:conditionalFormatting>
        <x14:conditionalFormatting xmlns:xm="http://schemas.microsoft.com/office/excel/2006/main">
          <x14:cfRule type="expression" priority="134" id="{0F7C43A2-B024-41C2-9D3A-4283EB58AF1F}">
            <xm:f>AND($M$156=Sprachen!$L$5,$AC$156=Sprachen!$L$4)</xm:f>
            <x14:dxf>
              <fill>
                <patternFill>
                  <bgColor rgb="FFFF0000"/>
                </patternFill>
              </fill>
            </x14:dxf>
          </x14:cfRule>
          <xm:sqref>AC155:AD165</xm:sqref>
        </x14:conditionalFormatting>
        <x14:conditionalFormatting xmlns:xm="http://schemas.microsoft.com/office/excel/2006/main">
          <x14:cfRule type="expression" priority="135" id="{D089257A-FCB8-4B44-AE39-A473F8B3CC95}">
            <xm:f>AND($M154=Sprachen!$L$5,$AC154=Sprachen!$L$4)</xm:f>
            <x14:dxf>
              <fill>
                <patternFill>
                  <bgColor rgb="FFFF0000"/>
                </patternFill>
              </fill>
            </x14:dxf>
          </x14:cfRule>
          <xm:sqref>AC166:AD178</xm:sqref>
        </x14:conditionalFormatting>
        <x14:conditionalFormatting xmlns:xm="http://schemas.microsoft.com/office/excel/2006/main">
          <x14:cfRule type="expression" priority="75" id="{B32467C8-0D39-4314-9F26-04F4D6025D29}">
            <xm:f>AND($M180=Sprachen!$L$5,$AC180=Sprachen!$L$4)</xm:f>
            <x14:dxf>
              <fill>
                <patternFill>
                  <bgColor rgb="FFFF0000"/>
                </patternFill>
              </fill>
            </x14:dxf>
          </x14:cfRule>
          <x14:cfRule type="expression" priority="77" id="{6EA25373-D801-4F7E-8F83-C98C67631E7D}">
            <xm:f>AND($S$135=Sprachen!$L$4,$M180=Sprachen!$L$4)</xm:f>
            <x14:dxf>
              <fill>
                <patternFill>
                  <bgColor theme="7" tint="0.79998168889431442"/>
                </patternFill>
              </fill>
            </x14:dxf>
          </x14:cfRule>
          <x14:cfRule type="expression" priority="78" id="{7CBCD942-9309-4C8C-8337-0700184485B4}">
            <xm:f>$M180&lt;&gt;Sprachen!$L$4</xm:f>
            <x14:dxf>
              <fill>
                <patternFill>
                  <bgColor theme="0" tint="-0.14996795556505021"/>
                </patternFill>
              </fill>
            </x14:dxf>
          </x14:cfRule>
          <x14:cfRule type="expression" priority="76" id="{49707654-3BC2-4405-8CD4-B770DE40A427}">
            <xm:f>AND($AC180&lt;&gt;"",$S$135=Sprachen!$L$4)</xm:f>
            <x14:dxf>
              <fill>
                <patternFill>
                  <bgColor theme="8" tint="0.79998168889431442"/>
                </patternFill>
              </fill>
            </x14:dxf>
          </x14:cfRule>
          <xm:sqref>AC180:AD185</xm:sqref>
        </x14:conditionalFormatting>
        <x14:conditionalFormatting xmlns:xm="http://schemas.microsoft.com/office/excel/2006/main">
          <x14:cfRule type="expression" priority="79" id="{70C50A6A-4EBF-4C07-B0C1-448504EABE2D}">
            <xm:f>AND($M187=Sprachen!$L$5,$AC187=Sprachen!$L$4)</xm:f>
            <x14:dxf>
              <fill>
                <patternFill>
                  <bgColor rgb="FFFF0000"/>
                </patternFill>
              </fill>
            </x14:dxf>
          </x14:cfRule>
          <x14:cfRule type="expression" priority="85" id="{3EAF65B5-C9F1-430A-A89B-F453F5681E86}">
            <xm:f>$M187&lt;&gt;Sprachen!$L$4</xm:f>
            <x14:dxf>
              <fill>
                <patternFill>
                  <bgColor theme="0" tint="-0.14996795556505021"/>
                </patternFill>
              </fill>
            </x14:dxf>
          </x14:cfRule>
          <x14:cfRule type="expression" priority="81" id="{33A0A40E-712D-4FCB-9142-AF84E882987D}">
            <xm:f>AND($S$135=Sprachen!$L$4,$M187=Sprachen!$L$4)</xm:f>
            <x14:dxf>
              <fill>
                <patternFill>
                  <bgColor theme="7" tint="0.79998168889431442"/>
                </patternFill>
              </fill>
            </x14:dxf>
          </x14:cfRule>
          <x14:cfRule type="expression" priority="80" id="{E963B725-D990-41CA-A8CA-FEAA55DA9448}">
            <xm:f>AND($AC187&lt;&gt;"",$S$135=Sprachen!$L$4)</xm:f>
            <x14:dxf>
              <fill>
                <patternFill>
                  <bgColor theme="8" tint="0.79998168889431442"/>
                </patternFill>
              </fill>
            </x14:dxf>
          </x14:cfRule>
          <xm:sqref>AC187:AD196</xm:sqref>
        </x14:conditionalFormatting>
        <x14:conditionalFormatting xmlns:xm="http://schemas.microsoft.com/office/excel/2006/main">
          <x14:cfRule type="expression" priority="147" id="{8BB0E6A3-7C77-464A-85C3-13A2402FB848}">
            <xm:f>AND($M199=Sprachen!$L$5,$AC199=Sprachen!$L$4)</xm:f>
            <x14:dxf>
              <fill>
                <patternFill>
                  <bgColor rgb="FFFF0000"/>
                </patternFill>
              </fill>
            </x14:dxf>
          </x14:cfRule>
          <xm:sqref>AC199:AD209</xm:sqref>
        </x14:conditionalFormatting>
        <x14:conditionalFormatting xmlns:xm="http://schemas.microsoft.com/office/excel/2006/main">
          <x14:cfRule type="expression" priority="130" id="{33321D56-1001-48DE-BC8E-C07920AD66EA}">
            <xm:f>$A$212&lt;&gt;Sprachen!$L$4</xm:f>
            <x14:dxf>
              <fill>
                <patternFill>
                  <bgColor theme="0" tint="-0.14996795556505021"/>
                </patternFill>
              </fill>
            </x14:dxf>
          </x14:cfRule>
          <x14:cfRule type="expression" priority="129" id="{0A5486F8-53FD-4AB9-90A1-68DE4E46F245}">
            <xm:f>$A215=Sprachen!$L$4</xm:f>
            <x14:dxf>
              <fill>
                <patternFill>
                  <bgColor theme="7" tint="0.79998168889431442"/>
                </patternFill>
              </fill>
            </x14:dxf>
          </x14:cfRule>
          <xm:sqref>AC215:AD233</xm:sqref>
        </x14:conditionalFormatting>
        <x14:conditionalFormatting xmlns:xm="http://schemas.microsoft.com/office/excel/2006/main">
          <x14:cfRule type="expression" priority="1171" id="{B4923BD2-32B6-4616-BEEA-EDCBAA22C374}">
            <xm:f>AND($A$104=Sprachen!$L$4,L$105="")</xm:f>
            <x14:dxf>
              <fill>
                <patternFill>
                  <bgColor theme="7" tint="0.79998168889431442"/>
                </patternFill>
              </fill>
            </x14:dxf>
          </x14:cfRule>
          <xm:sqref>AE105</xm:sqref>
        </x14:conditionalFormatting>
        <x14:conditionalFormatting xmlns:xm="http://schemas.microsoft.com/office/excel/2006/main">
          <x14:cfRule type="expression" priority="1170" id="{C6D1162F-F4C8-4FF4-96C3-24BC94E9D816}">
            <xm:f>AND($A$104=Sprachen!$L$4,L$105="")</xm:f>
            <x14:dxf>
              <fill>
                <patternFill>
                  <bgColor theme="7" tint="0.79998168889431442"/>
                </patternFill>
              </fill>
            </x14:dxf>
          </x14:cfRule>
          <xm:sqref>AF105:AP105</xm:sqref>
        </x14:conditionalFormatting>
        <x14:conditionalFormatting xmlns:xm="http://schemas.microsoft.com/office/excel/2006/main">
          <x14:cfRule type="expression" priority="109" id="{8E9DBC08-B9E9-4029-86F4-78F69B0662AA}">
            <xm:f>$A$253&lt;&gt;Sprachen!$L$4</xm:f>
            <x14:dxf>
              <fill>
                <patternFill>
                  <bgColor theme="0" tint="-0.14996795556505021"/>
                </patternFill>
              </fill>
            </x14:dxf>
          </x14:cfRule>
          <x14:cfRule type="expression" priority="108" id="{65492764-DF5B-4A54-BE83-D48F450ED491}">
            <xm:f>$A$253=Sprachen!$L$4</xm:f>
            <x14:dxf>
              <fill>
                <patternFill>
                  <bgColor theme="7" tint="0.79998168889431442"/>
                </patternFill>
              </fill>
            </x14:dxf>
          </x14:cfRule>
          <xm:sqref>AJ256:AP256</xm:sqref>
        </x14:conditionalFormatting>
        <x14:conditionalFormatting xmlns:xm="http://schemas.microsoft.com/office/excel/2006/main">
          <x14:cfRule type="expression" priority="660" id="{465A8A03-F89B-42D8-B3BA-B6632E49CD2F}">
            <xm:f>$A$85&lt;&gt;Sprachen!$L$4</xm:f>
            <x14:dxf>
              <fill>
                <patternFill>
                  <bgColor theme="0" tint="-0.14996795556505021"/>
                </patternFill>
              </fill>
            </x14:dxf>
          </x14:cfRule>
          <xm:sqref>AK100:AP101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000-000000000000}">
          <x14:formula1>
            <xm:f>Sprachen!$L$73:$L$74</xm:f>
          </x14:formula1>
          <xm:sqref>A38:N38</xm:sqref>
        </x14:dataValidation>
        <x14:dataValidation type="list" allowBlank="1" showInputMessage="1" showErrorMessage="1" xr:uid="{00000000-0002-0000-0000-000001000000}">
          <x14:formula1>
            <xm:f>Sprachen!$A$2:$J$2</xm:f>
          </x14:formula1>
          <xm:sqref>C83:AP83 AR2 BA2</xm:sqref>
        </x14:dataValidation>
        <x14:dataValidation type="list" allowBlank="1" showInputMessage="1" showErrorMessage="1" xr:uid="{00000000-0002-0000-0000-000002000000}">
          <x14:formula1>
            <xm:f>Sprachen!$L$3:$L$5</xm:f>
          </x14:formula1>
          <xm:sqref>S135 S198:AA198 M141:N141 M193:N196 M137:P139 M188:N191 M180:P185 O147 O143:P143 A104:B104 M147 O187:P196 M143:N145 M202:P203 M155 O155 N166:N170 M166:M171 P166:P170 O166:O171 M174:P178 A85:B85 A40:B40 A55:B55 A64:B64 A51:B51 AB37:AP37 A244:B244 A128:C129 A212 A106 A108:C125 M206:P209 A210 M211 A215:A234 A235:B235 H37:T37 AC134:AD134 AC137:AD141 AC143:AD145 AC147:AD178 AC180:AD185 AC199:AD209 AC187:AD196 AC215:AD233 A253 L255:M257</xm:sqref>
        </x14:dataValidation>
        <x14:dataValidation type="list" allowBlank="1" showInputMessage="1" showErrorMessage="1" xr:uid="{00000000-0002-0000-0000-000003000000}">
          <x14:formula1>
            <xm:f>Sprachen!$L$5:$L$5</xm:f>
          </x14:formula1>
          <xm:sqref>O141:P141 O144:P145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9"/>
  </sheetPr>
  <dimension ref="A1:AZ149"/>
  <sheetViews>
    <sheetView zoomScale="120" zoomScaleNormal="120" zoomScaleSheetLayoutView="100" workbookViewId="0">
      <selection sqref="A1:M2"/>
    </sheetView>
  </sheetViews>
  <sheetFormatPr baseColWidth="10" defaultColWidth="11" defaultRowHeight="13.85" x14ac:dyDescent="0.25"/>
  <cols>
    <col min="1" max="3" width="2.08984375" customWidth="1"/>
    <col min="4" max="12" width="3.6328125" customWidth="1"/>
    <col min="13" max="18" width="2.6328125" customWidth="1"/>
    <col min="19" max="27" width="2.08984375" customWidth="1"/>
    <col min="28" max="40" width="2.6328125" customWidth="1"/>
    <col min="41" max="43" width="11" hidden="1" customWidth="1"/>
    <col min="44" max="44" width="29.453125" hidden="1" customWidth="1"/>
    <col min="45" max="48" width="11" hidden="1" customWidth="1"/>
    <col min="49" max="49" width="11" customWidth="1"/>
  </cols>
  <sheetData>
    <row r="1" spans="1:52" ht="29.95" customHeight="1" x14ac:dyDescent="0.25">
      <c r="A1" s="1038" t="str">
        <f>Sprachen!L263</f>
        <v>PPF-Bewertung</v>
      </c>
      <c r="B1" s="1038"/>
      <c r="C1" s="1038"/>
      <c r="D1" s="1038"/>
      <c r="E1" s="1038"/>
      <c r="F1" s="1038"/>
      <c r="G1" s="1038"/>
      <c r="H1" s="1038"/>
      <c r="I1" s="1038"/>
      <c r="J1" s="1038"/>
      <c r="K1" s="1038"/>
      <c r="L1" s="1038"/>
      <c r="M1" s="1038"/>
      <c r="N1" s="437" t="str">
        <f>Sprachen!L378</f>
        <v>Bericht</v>
      </c>
      <c r="O1" s="437"/>
      <c r="P1" s="437"/>
      <c r="Q1" s="437"/>
      <c r="R1" s="437"/>
      <c r="S1" s="437"/>
      <c r="T1" s="437"/>
      <c r="U1" s="1040" t="str">
        <f>IF(H4&lt;&gt;"",H4&amp;" / "&amp;H5,"")</f>
        <v/>
      </c>
      <c r="V1" s="1040"/>
      <c r="W1" s="1040"/>
      <c r="X1" s="1040"/>
      <c r="Y1" s="1040"/>
      <c r="Z1" s="1040"/>
      <c r="AA1" s="1040"/>
      <c r="AB1" s="1040"/>
      <c r="AC1" s="1040"/>
      <c r="AD1" s="1040"/>
      <c r="AE1" s="1040"/>
      <c r="AF1" s="1040"/>
      <c r="AG1" s="1040"/>
      <c r="AH1" s="1040"/>
      <c r="AI1" s="1040"/>
      <c r="AJ1" s="1040"/>
      <c r="AK1" s="1040"/>
      <c r="AL1" s="1040"/>
      <c r="AM1" s="1040"/>
      <c r="AN1" s="1040"/>
      <c r="AP1" t="s">
        <v>899</v>
      </c>
      <c r="AQ1">
        <v>1</v>
      </c>
      <c r="AR1" t="s">
        <v>900</v>
      </c>
      <c r="AS1" t="str">
        <f>IF(S17=Sprachen!L4,"X","N")</f>
        <v>N</v>
      </c>
      <c r="AW1" s="87"/>
      <c r="AX1" s="87"/>
      <c r="AY1" s="87"/>
      <c r="AZ1" s="87"/>
    </row>
    <row r="2" spans="1:52" ht="29.95" customHeight="1" thickBot="1" x14ac:dyDescent="0.3">
      <c r="A2" s="1039"/>
      <c r="B2" s="1039"/>
      <c r="C2" s="1039"/>
      <c r="D2" s="1039"/>
      <c r="E2" s="1039"/>
      <c r="F2" s="1039"/>
      <c r="G2" s="1039"/>
      <c r="H2" s="1039"/>
      <c r="I2" s="1039"/>
      <c r="J2" s="1039"/>
      <c r="K2" s="1039"/>
      <c r="L2" s="1039"/>
      <c r="M2" s="1039"/>
      <c r="N2" s="155" t="str">
        <f>Sprachen!L255</f>
        <v>Organisation</v>
      </c>
      <c r="O2" s="155"/>
      <c r="P2" s="155"/>
      <c r="Q2" s="155"/>
      <c r="R2" s="155"/>
      <c r="S2" s="155"/>
      <c r="T2" s="155"/>
      <c r="U2" s="156" t="str">
        <f>IF('Deckblatt '!U2&lt;&gt;"",'Deckblatt '!U2,"")</f>
        <v/>
      </c>
      <c r="V2" s="156"/>
      <c r="W2" s="156"/>
      <c r="X2" s="156"/>
      <c r="Y2" s="156"/>
      <c r="Z2" s="156"/>
      <c r="AA2" s="156"/>
      <c r="AB2" s="156"/>
      <c r="AC2" s="156"/>
      <c r="AD2" s="156"/>
      <c r="AE2" s="156"/>
      <c r="AF2" s="156"/>
      <c r="AG2" s="156"/>
      <c r="AH2" s="156"/>
      <c r="AI2" s="156"/>
      <c r="AJ2" s="156"/>
      <c r="AK2" s="156"/>
      <c r="AL2" s="156"/>
      <c r="AM2" s="156"/>
      <c r="AN2" s="156"/>
      <c r="AR2" t="s">
        <v>901</v>
      </c>
      <c r="AS2" t="str">
        <f>IF(S60=Sprachen!L4,"X","N")</f>
        <v>N</v>
      </c>
      <c r="AW2" s="87"/>
      <c r="AX2" s="87"/>
      <c r="AY2" s="87"/>
      <c r="AZ2" s="87"/>
    </row>
    <row r="3" spans="1:52" s="11" customFormat="1" ht="20.3" customHeight="1" thickTop="1" thickBot="1" x14ac:dyDescent="0.3">
      <c r="A3" s="1041" t="str">
        <f>Sprachen!L46</f>
        <v>Angaben zur Organisation</v>
      </c>
      <c r="B3" s="1041"/>
      <c r="C3" s="1041"/>
      <c r="D3" s="1041"/>
      <c r="E3" s="1041"/>
      <c r="F3" s="1041"/>
      <c r="G3" s="1041"/>
      <c r="H3" s="1041"/>
      <c r="I3" s="1041"/>
      <c r="J3" s="1041"/>
      <c r="K3" s="1041"/>
      <c r="L3" s="1041"/>
      <c r="M3" s="1041"/>
      <c r="N3" s="1041"/>
      <c r="O3" s="1041" t="str">
        <f>Sprachen!L44</f>
        <v>Angaben zu Mustern</v>
      </c>
      <c r="P3" s="1041"/>
      <c r="Q3" s="1041"/>
      <c r="R3" s="1041"/>
      <c r="S3" s="1041"/>
      <c r="T3" s="1041"/>
      <c r="U3" s="1041"/>
      <c r="V3" s="1041"/>
      <c r="W3" s="1041"/>
      <c r="X3" s="1041"/>
      <c r="Y3" s="1041"/>
      <c r="Z3" s="1041"/>
      <c r="AA3" s="1041"/>
      <c r="AB3" s="1041" t="str">
        <f>Sprachen!L45</f>
        <v>Angaben zum Kunden</v>
      </c>
      <c r="AC3" s="1041"/>
      <c r="AD3" s="1041"/>
      <c r="AE3" s="1041"/>
      <c r="AF3" s="1041"/>
      <c r="AG3" s="1041"/>
      <c r="AH3" s="1041"/>
      <c r="AI3" s="1041"/>
      <c r="AJ3" s="1041"/>
      <c r="AK3" s="1041"/>
      <c r="AL3" s="1041"/>
      <c r="AM3" s="1041"/>
      <c r="AN3" s="1041"/>
      <c r="AP3" t="str">
        <f>'Deckblatt '!AP2</f>
        <v>Deutsch</v>
      </c>
      <c r="AQ3"/>
      <c r="AR3"/>
      <c r="AS3"/>
      <c r="AW3" s="88"/>
      <c r="AX3" s="88"/>
      <c r="AY3" s="88"/>
      <c r="AZ3" s="88"/>
    </row>
    <row r="4" spans="1:52" ht="20.3" customHeight="1" thickTop="1" x14ac:dyDescent="0.25">
      <c r="A4" s="221" t="str">
        <f>Sprachen!L75</f>
        <v>Berichtsnummer</v>
      </c>
      <c r="B4" s="222"/>
      <c r="C4" s="222"/>
      <c r="D4" s="222"/>
      <c r="E4" s="222"/>
      <c r="F4" s="222"/>
      <c r="G4" s="223"/>
      <c r="H4" s="1042" t="str">
        <f>IF('Deckblatt '!H16&lt;&gt;"",'Deckblatt '!H16,"")</f>
        <v/>
      </c>
      <c r="I4" s="1043"/>
      <c r="J4" s="1043"/>
      <c r="K4" s="1043"/>
      <c r="L4" s="1043"/>
      <c r="M4" s="1043"/>
      <c r="N4" s="1044"/>
      <c r="O4" s="227" t="str">
        <f>Sprachen!L198</f>
        <v>Lieferscheinnummer</v>
      </c>
      <c r="P4" s="228"/>
      <c r="Q4" s="228"/>
      <c r="R4" s="228"/>
      <c r="S4" s="228"/>
      <c r="T4" s="228"/>
      <c r="U4" s="229"/>
      <c r="V4" s="1045" t="str">
        <f>IF('Deckblatt '!V16&lt;&gt;"",'Deckblatt '!V16,"")</f>
        <v/>
      </c>
      <c r="W4" s="1046"/>
      <c r="X4" s="1046"/>
      <c r="Y4" s="1046"/>
      <c r="Z4" s="1046"/>
      <c r="AA4" s="1047"/>
      <c r="AB4" s="233" t="str">
        <f>Sprachen!L187</f>
        <v>Kunde</v>
      </c>
      <c r="AC4" s="234"/>
      <c r="AD4" s="234"/>
      <c r="AE4" s="234"/>
      <c r="AF4" s="234"/>
      <c r="AG4" s="234"/>
      <c r="AH4" s="235"/>
      <c r="AI4" s="242" t="str">
        <f>IF('Deckblatt '!A10&lt;&gt;"",'Deckblatt '!A10,"")</f>
        <v/>
      </c>
      <c r="AJ4" s="243"/>
      <c r="AK4" s="243"/>
      <c r="AL4" s="243"/>
      <c r="AM4" s="243"/>
      <c r="AN4" s="244"/>
      <c r="AW4" s="87"/>
      <c r="AX4" s="87"/>
      <c r="AY4" s="87"/>
      <c r="AZ4" s="87"/>
    </row>
    <row r="5" spans="1:52" ht="20.3" customHeight="1" x14ac:dyDescent="0.25">
      <c r="A5" s="209" t="str">
        <f>Sprachen!L77</f>
        <v>Berichtsversion</v>
      </c>
      <c r="B5" s="210"/>
      <c r="C5" s="210"/>
      <c r="D5" s="210"/>
      <c r="E5" s="210"/>
      <c r="F5" s="210"/>
      <c r="G5" s="211"/>
      <c r="H5" s="1048" t="str">
        <f>IF('Deckblatt '!H17&lt;&gt;"",'Deckblatt '!H17,"")</f>
        <v/>
      </c>
      <c r="I5" s="1049"/>
      <c r="J5" s="1049"/>
      <c r="K5" s="1049"/>
      <c r="L5" s="1049"/>
      <c r="M5" s="1049"/>
      <c r="N5" s="1050"/>
      <c r="O5" s="239" t="str">
        <f>Sprachen!L197</f>
        <v>Liefermenge</v>
      </c>
      <c r="P5" s="240"/>
      <c r="Q5" s="240"/>
      <c r="R5" s="240"/>
      <c r="S5" s="240"/>
      <c r="T5" s="240"/>
      <c r="U5" s="241"/>
      <c r="V5" s="1051" t="str">
        <f>IF('Deckblatt '!V17&lt;&gt;"",'Deckblatt '!V17,"")</f>
        <v/>
      </c>
      <c r="W5" s="1052"/>
      <c r="X5" s="1052"/>
      <c r="Y5" s="1052"/>
      <c r="Z5" s="1052"/>
      <c r="AA5" s="1053"/>
      <c r="AB5" s="236"/>
      <c r="AC5" s="237"/>
      <c r="AD5" s="237"/>
      <c r="AE5" s="237"/>
      <c r="AF5" s="237"/>
      <c r="AG5" s="237"/>
      <c r="AH5" s="238"/>
      <c r="AI5" s="245"/>
      <c r="AJ5" s="246"/>
      <c r="AK5" s="246"/>
      <c r="AL5" s="246"/>
      <c r="AM5" s="246"/>
      <c r="AN5" s="247"/>
      <c r="AW5" s="87"/>
      <c r="AX5" s="87"/>
      <c r="AY5" s="87"/>
      <c r="AZ5" s="87"/>
    </row>
    <row r="6" spans="1:52" ht="20.3" customHeight="1" x14ac:dyDescent="0.25">
      <c r="A6" s="209" t="str">
        <f>Sprachen!L199</f>
        <v>Lieferstandort</v>
      </c>
      <c r="B6" s="210"/>
      <c r="C6" s="210"/>
      <c r="D6" s="210"/>
      <c r="E6" s="210"/>
      <c r="F6" s="210"/>
      <c r="G6" s="211"/>
      <c r="H6" s="1048" t="str">
        <f>IF('Deckblatt '!H18&lt;&gt;"",'Deckblatt '!H18,"")</f>
        <v/>
      </c>
      <c r="I6" s="1049"/>
      <c r="J6" s="1049"/>
      <c r="K6" s="1049"/>
      <c r="L6" s="1049"/>
      <c r="M6" s="1049"/>
      <c r="N6" s="1050"/>
      <c r="O6" s="209" t="str">
        <f>Sprachen!L89</f>
        <v>Chargennummer</v>
      </c>
      <c r="P6" s="210"/>
      <c r="Q6" s="210"/>
      <c r="R6" s="210"/>
      <c r="S6" s="210"/>
      <c r="T6" s="210"/>
      <c r="U6" s="211"/>
      <c r="V6" s="1051" t="str">
        <f>IF('Deckblatt '!V18&lt;&gt;"",'Deckblatt '!V18,"")</f>
        <v/>
      </c>
      <c r="W6" s="1052"/>
      <c r="X6" s="1052"/>
      <c r="Y6" s="1052"/>
      <c r="Z6" s="1052"/>
      <c r="AA6" s="1053"/>
      <c r="AB6" s="215" t="str">
        <f>Sprachen!L87</f>
        <v>Bestellnr. PPF-Muster</v>
      </c>
      <c r="AC6" s="216"/>
      <c r="AD6" s="216"/>
      <c r="AE6" s="216"/>
      <c r="AF6" s="216"/>
      <c r="AG6" s="216"/>
      <c r="AH6" s="217"/>
      <c r="AI6" s="1048" t="str">
        <f>IF('Deckblatt '!AI18&lt;&gt;"",'Deckblatt '!AI18,"")</f>
        <v/>
      </c>
      <c r="AJ6" s="1049"/>
      <c r="AK6" s="1049"/>
      <c r="AL6" s="1049"/>
      <c r="AM6" s="1049"/>
      <c r="AN6" s="1050"/>
      <c r="AW6" s="87"/>
      <c r="AX6" s="87"/>
      <c r="AY6" s="87"/>
      <c r="AZ6" s="87"/>
    </row>
    <row r="7" spans="1:52" ht="20.3" customHeight="1" thickBot="1" x14ac:dyDescent="0.3">
      <c r="A7" s="266" t="str">
        <f>Sprachen!L276</f>
        <v>Produktionsstandort</v>
      </c>
      <c r="B7" s="267"/>
      <c r="C7" s="267"/>
      <c r="D7" s="267"/>
      <c r="E7" s="267"/>
      <c r="F7" s="267"/>
      <c r="G7" s="268"/>
      <c r="H7" s="1054" t="str">
        <f>IF('Deckblatt '!H19&lt;&gt;"",'Deckblatt '!H19,"")</f>
        <v/>
      </c>
      <c r="I7" s="1055"/>
      <c r="J7" s="1055"/>
      <c r="K7" s="1055"/>
      <c r="L7" s="1055"/>
      <c r="M7" s="1055"/>
      <c r="N7" s="1056"/>
      <c r="O7" s="1057" t="str">
        <f>Sprachen!L217</f>
        <v>Mustergewicht [kg]</v>
      </c>
      <c r="P7" s="1058"/>
      <c r="Q7" s="1058"/>
      <c r="R7" s="1058"/>
      <c r="S7" s="1058"/>
      <c r="T7" s="1058"/>
      <c r="U7" s="1059"/>
      <c r="V7" s="1060" t="str">
        <f>IF('Deckblatt '!V19&lt;&gt;"",'Deckblatt '!V19,"")</f>
        <v/>
      </c>
      <c r="W7" s="1061"/>
      <c r="X7" s="1061"/>
      <c r="Y7" s="1061"/>
      <c r="Z7" s="1061"/>
      <c r="AA7" s="1062"/>
      <c r="AB7" s="1063" t="str">
        <f>Sprachen!L14</f>
        <v>Abladestelle</v>
      </c>
      <c r="AC7" s="1064"/>
      <c r="AD7" s="1064"/>
      <c r="AE7" s="1064"/>
      <c r="AF7" s="1064"/>
      <c r="AG7" s="1064"/>
      <c r="AH7" s="1065"/>
      <c r="AI7" s="1066" t="str">
        <f>IF('Deckblatt '!AI19&lt;&gt;"",'Deckblatt '!AI19,"")</f>
        <v/>
      </c>
      <c r="AJ7" s="1067"/>
      <c r="AK7" s="1067"/>
      <c r="AL7" s="1067"/>
      <c r="AM7" s="1067"/>
      <c r="AN7" s="1068"/>
      <c r="AW7" s="87"/>
      <c r="AX7" s="87"/>
      <c r="AY7" s="87"/>
      <c r="AZ7" s="87"/>
    </row>
    <row r="8" spans="1:52" ht="20.3" customHeight="1" x14ac:dyDescent="0.25">
      <c r="A8" s="1072" t="str">
        <f>Sprachen!L304</f>
        <v>Sachnummer</v>
      </c>
      <c r="B8" s="1073"/>
      <c r="C8" s="1073"/>
      <c r="D8" s="1073"/>
      <c r="E8" s="1073"/>
      <c r="F8" s="1073"/>
      <c r="G8" s="1074"/>
      <c r="H8" s="1075" t="str">
        <f>IF('Deckblatt '!H20&lt;&gt;"",'Deckblatt '!H20,"")</f>
        <v/>
      </c>
      <c r="I8" s="1076"/>
      <c r="J8" s="1076"/>
      <c r="K8" s="1076"/>
      <c r="L8" s="1076"/>
      <c r="M8" s="1076"/>
      <c r="N8" s="1077"/>
      <c r="O8" s="1078" t="str">
        <f>Sprachen!L166</f>
        <v>Hardwarestand</v>
      </c>
      <c r="P8" s="1079"/>
      <c r="Q8" s="1079"/>
      <c r="R8" s="1079"/>
      <c r="S8" s="1079"/>
      <c r="T8" s="1079"/>
      <c r="U8" s="1080"/>
      <c r="V8" s="1081" t="str">
        <f>IF('Deckblatt '!V20&lt;&gt;"",'Deckblatt '!V20,"")</f>
        <v/>
      </c>
      <c r="W8" s="1082"/>
      <c r="X8" s="1082"/>
      <c r="Y8" s="1082"/>
      <c r="Z8" s="1082"/>
      <c r="AA8" s="1083"/>
      <c r="AB8" s="1084" t="str">
        <f>Sprachen!L304</f>
        <v>Sachnummer</v>
      </c>
      <c r="AC8" s="1085"/>
      <c r="AD8" s="1085"/>
      <c r="AE8" s="1085"/>
      <c r="AF8" s="1085"/>
      <c r="AG8" s="1085"/>
      <c r="AH8" s="1086"/>
      <c r="AI8" s="1087" t="str">
        <f>IF('Deckblatt '!AI20&lt;&gt;"",'Deckblatt '!AI20,"")</f>
        <v/>
      </c>
      <c r="AJ8" s="1088"/>
      <c r="AK8" s="1088"/>
      <c r="AL8" s="1088"/>
      <c r="AM8" s="1088"/>
      <c r="AN8" s="1089"/>
      <c r="AW8" s="87"/>
      <c r="AX8" s="87"/>
      <c r="AY8" s="87"/>
      <c r="AZ8" s="87"/>
    </row>
    <row r="9" spans="1:52" ht="20.3" customHeight="1" x14ac:dyDescent="0.25">
      <c r="A9" s="209" t="str">
        <f>Sprachen!L65</f>
        <v>Benennung</v>
      </c>
      <c r="B9" s="210"/>
      <c r="C9" s="210"/>
      <c r="D9" s="210"/>
      <c r="E9" s="210"/>
      <c r="F9" s="210"/>
      <c r="G9" s="211"/>
      <c r="H9" s="1048" t="str">
        <f>IF('Deckblatt '!H21&lt;&gt;"",'Deckblatt '!H21,"")</f>
        <v/>
      </c>
      <c r="I9" s="1049"/>
      <c r="J9" s="1049"/>
      <c r="K9" s="1049"/>
      <c r="L9" s="1049"/>
      <c r="M9" s="1049"/>
      <c r="N9" s="1050"/>
      <c r="O9" s="239" t="str">
        <f>Sprachen!L98</f>
        <v>Diagnosestand</v>
      </c>
      <c r="P9" s="240"/>
      <c r="Q9" s="240"/>
      <c r="R9" s="240"/>
      <c r="S9" s="240"/>
      <c r="T9" s="240"/>
      <c r="U9" s="241"/>
      <c r="V9" s="1051" t="str">
        <f>IF('Deckblatt '!V21&lt;&gt;"",'Deckblatt '!V21,"")</f>
        <v/>
      </c>
      <c r="W9" s="1052"/>
      <c r="X9" s="1052"/>
      <c r="Y9" s="1052"/>
      <c r="Z9" s="1052"/>
      <c r="AA9" s="1053"/>
      <c r="AB9" s="239" t="str">
        <f>Sprachen!L65</f>
        <v>Benennung</v>
      </c>
      <c r="AC9" s="240"/>
      <c r="AD9" s="240"/>
      <c r="AE9" s="240"/>
      <c r="AF9" s="240"/>
      <c r="AG9" s="240"/>
      <c r="AH9" s="241"/>
      <c r="AI9" s="1069" t="str">
        <f>IF('Deckblatt '!AI21&lt;&gt;"",'Deckblatt '!AI21,"")</f>
        <v/>
      </c>
      <c r="AJ9" s="1070"/>
      <c r="AK9" s="1070"/>
      <c r="AL9" s="1070"/>
      <c r="AM9" s="1070"/>
      <c r="AN9" s="1071"/>
      <c r="AW9" s="87"/>
      <c r="AX9" s="87"/>
      <c r="AY9" s="87"/>
      <c r="AZ9" s="87"/>
    </row>
    <row r="10" spans="1:52" ht="20.3" customHeight="1" x14ac:dyDescent="0.25">
      <c r="A10" s="209" t="str">
        <f>Sprachen!L374</f>
        <v>Zeichnungsnummer</v>
      </c>
      <c r="B10" s="210"/>
      <c r="C10" s="210"/>
      <c r="D10" s="210"/>
      <c r="E10" s="210"/>
      <c r="F10" s="210"/>
      <c r="G10" s="211"/>
      <c r="H10" s="1048" t="str">
        <f>IF('Deckblatt '!H22&lt;&gt;"",'Deckblatt '!H22,"")</f>
        <v/>
      </c>
      <c r="I10" s="1049"/>
      <c r="J10" s="1049"/>
      <c r="K10" s="1049"/>
      <c r="L10" s="1049"/>
      <c r="M10" s="1049"/>
      <c r="N10" s="1050"/>
      <c r="O10" s="239" t="str">
        <f>Sprachen!L326</f>
        <v>Softwarestand</v>
      </c>
      <c r="P10" s="240"/>
      <c r="Q10" s="240"/>
      <c r="R10" s="240"/>
      <c r="S10" s="240"/>
      <c r="T10" s="240"/>
      <c r="U10" s="241"/>
      <c r="V10" s="1051" t="str">
        <f>IF('Deckblatt '!V22&lt;&gt;"",'Deckblatt '!V22,"")</f>
        <v/>
      </c>
      <c r="W10" s="1052"/>
      <c r="X10" s="1052"/>
      <c r="Y10" s="1052"/>
      <c r="Z10" s="1052"/>
      <c r="AA10" s="1053"/>
      <c r="AB10" s="239" t="str">
        <f>Sprachen!L374</f>
        <v>Zeichnungsnummer</v>
      </c>
      <c r="AC10" s="240"/>
      <c r="AD10" s="240"/>
      <c r="AE10" s="240"/>
      <c r="AF10" s="240"/>
      <c r="AG10" s="240"/>
      <c r="AH10" s="241"/>
      <c r="AI10" s="1105" t="str">
        <f>IF('Deckblatt '!AI22&lt;&gt;"",'Deckblatt '!AI22,"")</f>
        <v/>
      </c>
      <c r="AJ10" s="1106"/>
      <c r="AK10" s="1106"/>
      <c r="AL10" s="1106"/>
      <c r="AM10" s="1106"/>
      <c r="AN10" s="1107"/>
      <c r="AW10" s="87"/>
      <c r="AX10" s="87"/>
      <c r="AY10" s="87"/>
      <c r="AZ10" s="87"/>
    </row>
    <row r="11" spans="1:52" ht="20.3" customHeight="1" thickBot="1" x14ac:dyDescent="0.3">
      <c r="A11" s="1090" t="str">
        <f>Sprachen!L361</f>
        <v>Version/ Datum</v>
      </c>
      <c r="B11" s="1091"/>
      <c r="C11" s="1091"/>
      <c r="D11" s="1091"/>
      <c r="E11" s="1091"/>
      <c r="F11" s="1091"/>
      <c r="G11" s="1092"/>
      <c r="H11" s="1093" t="str">
        <f>IF('Deckblatt '!H23&lt;&gt;"",'Deckblatt '!H23,"")</f>
        <v/>
      </c>
      <c r="I11" s="1094"/>
      <c r="J11" s="1094"/>
      <c r="K11" s="1094"/>
      <c r="L11" s="1094"/>
      <c r="M11" s="1094"/>
      <c r="N11" s="1095"/>
      <c r="O11" s="1096" t="str">
        <f>Sprachen!L177</f>
        <v>Kennung/DUNS</v>
      </c>
      <c r="P11" s="1097"/>
      <c r="Q11" s="1097"/>
      <c r="R11" s="1097"/>
      <c r="S11" s="1097"/>
      <c r="T11" s="1097"/>
      <c r="U11" s="1098"/>
      <c r="V11" s="1099" t="str">
        <f>IF('Deckblatt '!V23&lt;&gt;"",'Deckblatt '!V23,"")</f>
        <v/>
      </c>
      <c r="W11" s="1100"/>
      <c r="X11" s="1100"/>
      <c r="Y11" s="1100"/>
      <c r="Z11" s="1100"/>
      <c r="AA11" s="1101"/>
      <c r="AB11" s="1096" t="str">
        <f>Sprachen!L361</f>
        <v>Version/ Datum</v>
      </c>
      <c r="AC11" s="1097"/>
      <c r="AD11" s="1097"/>
      <c r="AE11" s="1097"/>
      <c r="AF11" s="1097"/>
      <c r="AG11" s="1097"/>
      <c r="AH11" s="1098"/>
      <c r="AI11" s="1102" t="str">
        <f>IF('Deckblatt '!AI23&lt;&gt;"",'Deckblatt '!AI23,"")</f>
        <v/>
      </c>
      <c r="AJ11" s="1103"/>
      <c r="AK11" s="1103"/>
      <c r="AL11" s="1103"/>
      <c r="AM11" s="1103"/>
      <c r="AN11" s="1104"/>
      <c r="AW11" s="87"/>
      <c r="AX11" s="89"/>
      <c r="AY11" s="87"/>
      <c r="AZ11" s="87"/>
    </row>
    <row r="12" spans="1:52" ht="20.3" customHeight="1" thickTop="1" thickBot="1" x14ac:dyDescent="0.3">
      <c r="A12" s="1108" t="str">
        <f>IF('Deckblatt '!A24:N24&lt;&gt;"",'Deckblatt '!A24:N24,"")</f>
        <v>-</v>
      </c>
      <c r="B12" s="1109"/>
      <c r="C12" s="1109"/>
      <c r="D12" s="1109"/>
      <c r="E12" s="1109"/>
      <c r="F12" s="1109"/>
      <c r="G12" s="1109"/>
      <c r="H12" s="1109"/>
      <c r="I12" s="1109"/>
      <c r="J12" s="1109"/>
      <c r="K12" s="1109"/>
      <c r="L12" s="1109"/>
      <c r="M12" s="1109"/>
      <c r="N12" s="1110"/>
      <c r="O12" s="82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  <c r="AL12" s="83"/>
      <c r="AM12" s="83"/>
      <c r="AN12" s="84"/>
      <c r="AW12" s="90"/>
      <c r="AX12" s="87"/>
      <c r="AY12" s="87"/>
      <c r="AZ12" s="87"/>
    </row>
    <row r="13" spans="1:52" s="11" customFormat="1" ht="20.3" customHeight="1" thickTop="1" thickBot="1" x14ac:dyDescent="0.3">
      <c r="A13" s="458" t="str">
        <f>Sprachen!L115</f>
        <v>Einzelbewertung durch die Organisation</v>
      </c>
      <c r="B13" s="459"/>
      <c r="C13" s="459"/>
      <c r="D13" s="459"/>
      <c r="E13" s="459"/>
      <c r="F13" s="459"/>
      <c r="G13" s="459"/>
      <c r="H13" s="459"/>
      <c r="I13" s="459"/>
      <c r="J13" s="459"/>
      <c r="K13" s="459"/>
      <c r="L13" s="459"/>
      <c r="M13" s="459"/>
      <c r="N13" s="459"/>
      <c r="O13" s="459"/>
      <c r="P13" s="459"/>
      <c r="Q13" s="459"/>
      <c r="R13" s="459"/>
      <c r="S13" s="459"/>
      <c r="T13" s="459"/>
      <c r="U13" s="459"/>
      <c r="V13" s="459"/>
      <c r="W13" s="459"/>
      <c r="X13" s="459"/>
      <c r="Y13" s="459"/>
      <c r="Z13" s="459"/>
      <c r="AA13" s="459"/>
      <c r="AB13" s="459"/>
      <c r="AC13" s="459"/>
      <c r="AD13" s="459"/>
      <c r="AE13" s="459"/>
      <c r="AF13" s="459"/>
      <c r="AG13" s="459"/>
      <c r="AH13" s="459"/>
      <c r="AI13" s="459"/>
      <c r="AJ13" s="459"/>
      <c r="AK13" s="459"/>
      <c r="AL13" s="459"/>
      <c r="AM13" s="459"/>
      <c r="AN13" s="460"/>
      <c r="AW13" s="88"/>
      <c r="AX13" s="88"/>
      <c r="AY13" s="88"/>
      <c r="AZ13" s="88"/>
    </row>
    <row r="14" spans="1:52" s="7" customFormat="1" ht="80.099999999999994" customHeight="1" thickTop="1" thickBot="1" x14ac:dyDescent="0.3">
      <c r="A14" s="1111" t="str">
        <f>Sprachen!L253</f>
        <v>Ordnungs-    nummer</v>
      </c>
      <c r="B14" s="1112"/>
      <c r="C14" s="1113"/>
      <c r="D14" s="1114" t="str">
        <f>Sprachen!L289</f>
        <v>Prüfgebiet</v>
      </c>
      <c r="E14" s="1115"/>
      <c r="F14" s="1115"/>
      <c r="G14" s="1116" t="str">
        <f>Sprachen!L12</f>
        <v>(sofern für das Produkt zutreffend)</v>
      </c>
      <c r="H14" s="1116"/>
      <c r="I14" s="1116"/>
      <c r="J14" s="1116"/>
      <c r="K14" s="1116"/>
      <c r="L14" s="1117"/>
      <c r="M14" s="1118" t="str">
        <f>Sprachen!L366</f>
        <v>Vorlage erforderlich</v>
      </c>
      <c r="N14" s="1113"/>
      <c r="O14" s="1119" t="str">
        <f>Sprachen!L43</f>
        <v>Anforderungen vollständig erfüllt</v>
      </c>
      <c r="P14" s="1120"/>
      <c r="Q14" s="1119" t="str">
        <f>Sprachen!L42</f>
        <v>Anforderungen nicht vollständig erfüllt</v>
      </c>
      <c r="R14" s="1120"/>
      <c r="S14" s="1118" t="str">
        <f>Sprachen!L224</f>
        <v>Nachweis-      
dokument</v>
      </c>
      <c r="T14" s="1112"/>
      <c r="U14" s="1112"/>
      <c r="V14" s="1112"/>
      <c r="W14" s="1112"/>
      <c r="X14" s="1112"/>
      <c r="Y14" s="1112"/>
      <c r="Z14" s="1112"/>
      <c r="AA14" s="1113"/>
      <c r="AB14" s="1118" t="str">
        <f>Sprachen!L361</f>
        <v>Version/ Datum</v>
      </c>
      <c r="AC14" s="1112"/>
      <c r="AD14" s="1112"/>
      <c r="AE14" s="1113"/>
      <c r="AF14" s="1118" t="str">
        <f>Sprachen!L61</f>
        <v>Bemerkung</v>
      </c>
      <c r="AG14" s="1112"/>
      <c r="AH14" s="1112"/>
      <c r="AI14" s="1112"/>
      <c r="AJ14" s="1112"/>
      <c r="AK14" s="1112"/>
      <c r="AL14" s="1112"/>
      <c r="AM14" s="1112"/>
      <c r="AN14" s="1121"/>
      <c r="AO14" s="122" t="s">
        <v>979</v>
      </c>
      <c r="AP14" s="122" t="s">
        <v>980</v>
      </c>
      <c r="AQ14" s="122" t="s">
        <v>981</v>
      </c>
      <c r="AR14" s="122"/>
      <c r="AS14" s="122" t="s">
        <v>982</v>
      </c>
      <c r="AT14" s="122" t="s">
        <v>983</v>
      </c>
      <c r="AU14" s="122" t="s">
        <v>984</v>
      </c>
      <c r="AV14" s="122" t="s">
        <v>985</v>
      </c>
      <c r="AW14" s="91"/>
      <c r="AX14" s="92"/>
      <c r="AY14" s="92"/>
      <c r="AZ14" s="92"/>
    </row>
    <row r="15" spans="1:52" ht="29.95" customHeight="1" thickTop="1" x14ac:dyDescent="0.25">
      <c r="A15" s="791" t="s">
        <v>903</v>
      </c>
      <c r="B15" s="792"/>
      <c r="C15" s="793"/>
      <c r="D15" s="794" t="str">
        <f>Sprachen!L94</f>
        <v>PPF-Deckblatt/PPF-Bewertung</v>
      </c>
      <c r="E15" s="795"/>
      <c r="F15" s="795"/>
      <c r="G15" s="795"/>
      <c r="H15" s="795"/>
      <c r="I15" s="795"/>
      <c r="J15" s="795"/>
      <c r="K15" s="795"/>
      <c r="L15" s="796"/>
      <c r="M15" s="1125"/>
      <c r="N15" s="1126"/>
      <c r="O15" s="1127"/>
      <c r="P15" s="1128"/>
      <c r="Q15" s="1127"/>
      <c r="R15" s="1128"/>
      <c r="S15" s="1124"/>
      <c r="T15" s="1124"/>
      <c r="U15" s="1124"/>
      <c r="V15" s="1124"/>
      <c r="W15" s="1124"/>
      <c r="X15" s="1124"/>
      <c r="Y15" s="1124"/>
      <c r="Z15" s="1124"/>
      <c r="AA15" s="1124"/>
      <c r="AB15" s="1124"/>
      <c r="AC15" s="1124"/>
      <c r="AD15" s="1124"/>
      <c r="AE15" s="1124"/>
      <c r="AF15" s="1124"/>
      <c r="AG15" s="1124"/>
      <c r="AH15" s="1124"/>
      <c r="AI15" s="1124"/>
      <c r="AJ15" s="1124"/>
      <c r="AK15" s="1124"/>
      <c r="AL15" s="1124"/>
      <c r="AM15" s="1124"/>
      <c r="AN15" s="1124"/>
      <c r="AO15" s="123" t="str">
        <f>IF(M15=Sprachen!$L$4,"J","N")</f>
        <v>N</v>
      </c>
      <c r="AP15" s="123" t="str">
        <f>IF(OR(O15="X",Q15="X"),"J","N")</f>
        <v>N</v>
      </c>
      <c r="AQ15" s="123" t="str">
        <f>IF(AND(AO15="J",AP15="J"),0,IF(AND(AO15="J",AP15="N"),-1,""))</f>
        <v/>
      </c>
      <c r="AR15" s="123"/>
      <c r="AS15" s="123" t="str">
        <f>IF(O15="X","J",IF(AP15="N",IF(AQ15=-1,"Fehlt",""),"N"))</f>
        <v/>
      </c>
      <c r="AT15" s="1122" t="str">
        <f>IF(IFERROR(VLOOKUP("Fehlt",AS15:AS16,1,FALSE)="Fehlt",FALSE),"X","")</f>
        <v/>
      </c>
      <c r="AU15" s="1122" t="str">
        <f>IF(OR(IFERROR(VLOOKUP("N",AS15:AS16,1,FALSE),FALSE)="N",IFERROR(VLOOKUP("Fehlt",AS15:AS16,1,FALSE),FALSE)="Fehlt")=FALSE,"X","")</f>
        <v>X</v>
      </c>
      <c r="AV15" s="1122" t="str">
        <f>IF(IFERROR(VLOOKUP("N",AS15:AS16,1,FALSE),FALSE)="N","X","")</f>
        <v/>
      </c>
      <c r="AW15" s="91"/>
      <c r="AX15" s="87"/>
      <c r="AY15" s="87"/>
      <c r="AZ15" s="87"/>
    </row>
    <row r="16" spans="1:52" ht="29.95" customHeight="1" thickBot="1" x14ac:dyDescent="0.3">
      <c r="A16" s="776" t="s">
        <v>906</v>
      </c>
      <c r="B16" s="777"/>
      <c r="C16" s="778"/>
      <c r="D16" s="779" t="str">
        <f>Sprachen!L313</f>
        <v>Selbstbeurteilung Produkt, Produktionsprozess und ggf. Software</v>
      </c>
      <c r="E16" s="780"/>
      <c r="F16" s="780"/>
      <c r="G16" s="780"/>
      <c r="H16" s="780"/>
      <c r="I16" s="780"/>
      <c r="J16" s="780"/>
      <c r="K16" s="780"/>
      <c r="L16" s="781"/>
      <c r="M16" s="1131"/>
      <c r="N16" s="1132"/>
      <c r="O16" s="1127"/>
      <c r="P16" s="1128"/>
      <c r="Q16" s="1127"/>
      <c r="R16" s="1128"/>
      <c r="S16" s="1123"/>
      <c r="T16" s="1123"/>
      <c r="U16" s="1123"/>
      <c r="V16" s="1123"/>
      <c r="W16" s="1123"/>
      <c r="X16" s="1123"/>
      <c r="Y16" s="1123"/>
      <c r="Z16" s="1123"/>
      <c r="AA16" s="1123"/>
      <c r="AB16" s="1123"/>
      <c r="AC16" s="1123"/>
      <c r="AD16" s="1123"/>
      <c r="AE16" s="1123"/>
      <c r="AF16" s="1123"/>
      <c r="AG16" s="1123"/>
      <c r="AH16" s="1123"/>
      <c r="AI16" s="1123"/>
      <c r="AJ16" s="1123"/>
      <c r="AK16" s="1123"/>
      <c r="AL16" s="1123"/>
      <c r="AM16" s="1123"/>
      <c r="AN16" s="1123"/>
      <c r="AO16" s="123" t="str">
        <f>IF(M16=Sprachen!$L$4,"J","N")</f>
        <v>N</v>
      </c>
      <c r="AP16" s="123" t="str">
        <f>IF(OR(O16="X",Q16="X"),"J","N")</f>
        <v>N</v>
      </c>
      <c r="AQ16" s="123" t="str">
        <f>IF(AND(AO16="J",AP16="J"),0,IF(AND(AO16="J",AP16="N"),-1,""))</f>
        <v/>
      </c>
      <c r="AR16" s="123"/>
      <c r="AS16" s="123" t="str">
        <f>IF(O16="X","J",IF(AP16="N",IF(AQ16=-1,"Fehlt",""),"N"))</f>
        <v/>
      </c>
      <c r="AT16" s="1122"/>
      <c r="AU16" s="1122"/>
      <c r="AV16" s="1122"/>
      <c r="AW16" s="91"/>
      <c r="AX16" s="87"/>
      <c r="AY16" s="87"/>
      <c r="AZ16" s="87"/>
    </row>
    <row r="17" spans="1:52" ht="20.3" hidden="1" customHeight="1" thickTop="1" thickBot="1" x14ac:dyDescent="0.3">
      <c r="A17" s="798" t="str">
        <f>Sprachen!L165</f>
        <v>Hardwarefreigabe erforderlich</v>
      </c>
      <c r="B17" s="799"/>
      <c r="C17" s="799"/>
      <c r="D17" s="799"/>
      <c r="E17" s="799"/>
      <c r="F17" s="799"/>
      <c r="G17" s="799"/>
      <c r="H17" s="799"/>
      <c r="I17" s="799"/>
      <c r="J17" s="799"/>
      <c r="K17" s="799"/>
      <c r="L17" s="799"/>
      <c r="M17" s="799"/>
      <c r="N17" s="799"/>
      <c r="O17" s="799"/>
      <c r="P17" s="799"/>
      <c r="Q17" s="799"/>
      <c r="R17" s="924"/>
      <c r="S17" s="925"/>
      <c r="T17" s="801"/>
      <c r="U17" s="801"/>
      <c r="V17" s="801"/>
      <c r="W17" s="801"/>
      <c r="X17" s="801"/>
      <c r="Y17" s="801"/>
      <c r="Z17" s="801"/>
      <c r="AA17" s="1129"/>
      <c r="AB17" s="85"/>
      <c r="AC17" s="85"/>
      <c r="AD17" s="85"/>
      <c r="AE17" s="85"/>
      <c r="AF17" s="85"/>
      <c r="AG17" s="85"/>
      <c r="AH17" s="85"/>
      <c r="AI17" s="85"/>
      <c r="AJ17" s="85"/>
      <c r="AK17" s="85"/>
      <c r="AL17" s="85"/>
      <c r="AM17" s="85"/>
      <c r="AN17" s="86"/>
      <c r="AW17" s="87"/>
      <c r="AX17" s="87"/>
      <c r="AY17" s="87"/>
      <c r="AZ17" s="87"/>
    </row>
    <row r="18" spans="1:52" s="16" customFormat="1" ht="20.3" customHeight="1" thickTop="1" thickBot="1" x14ac:dyDescent="0.3">
      <c r="A18" s="458" t="s">
        <v>907</v>
      </c>
      <c r="B18" s="459"/>
      <c r="C18" s="803"/>
      <c r="D18" s="804" t="str">
        <f>Sprachen!L228</f>
        <v>Nachweise zur Produktentwicklung</v>
      </c>
      <c r="E18" s="805"/>
      <c r="F18" s="805"/>
      <c r="G18" s="805"/>
      <c r="H18" s="805"/>
      <c r="I18" s="805"/>
      <c r="J18" s="805"/>
      <c r="K18" s="805"/>
      <c r="L18" s="805"/>
      <c r="M18" s="805"/>
      <c r="N18" s="805"/>
      <c r="O18" s="805"/>
      <c r="P18" s="805"/>
      <c r="Q18" s="805"/>
      <c r="R18" s="805"/>
      <c r="S18" s="805"/>
      <c r="T18" s="805"/>
      <c r="U18" s="805"/>
      <c r="V18" s="805"/>
      <c r="W18" s="805"/>
      <c r="X18" s="805"/>
      <c r="Y18" s="805"/>
      <c r="Z18" s="805"/>
      <c r="AA18" s="805"/>
      <c r="AB18" s="805"/>
      <c r="AC18" s="805"/>
      <c r="AD18" s="805"/>
      <c r="AE18" s="805"/>
      <c r="AF18" s="805"/>
      <c r="AG18" s="805"/>
      <c r="AH18" s="805"/>
      <c r="AI18" s="805"/>
      <c r="AJ18" s="805"/>
      <c r="AK18" s="805"/>
      <c r="AL18" s="805"/>
      <c r="AM18" s="805"/>
      <c r="AN18" s="807"/>
      <c r="AS18"/>
      <c r="AW18" s="93"/>
      <c r="AX18" s="93"/>
      <c r="AY18" s="93"/>
      <c r="AZ18" s="93"/>
    </row>
    <row r="19" spans="1:52" ht="29.95" customHeight="1" thickTop="1" x14ac:dyDescent="0.25">
      <c r="A19" s="808" t="s">
        <v>908</v>
      </c>
      <c r="B19" s="809"/>
      <c r="C19" s="810"/>
      <c r="D19" s="811" t="str">
        <f>Sprachen!L334</f>
        <v xml:space="preserve">Technische Spezifikationen </v>
      </c>
      <c r="E19" s="811"/>
      <c r="F19" s="811"/>
      <c r="G19" s="811"/>
      <c r="H19" s="811"/>
      <c r="I19" s="811"/>
      <c r="J19" s="811"/>
      <c r="K19" s="811"/>
      <c r="L19" s="811"/>
      <c r="M19" s="1127"/>
      <c r="N19" s="1128"/>
      <c r="O19" s="1127"/>
      <c r="P19" s="1128"/>
      <c r="Q19" s="1127"/>
      <c r="R19" s="1128"/>
      <c r="S19" s="1124"/>
      <c r="T19" s="1124"/>
      <c r="U19" s="1124"/>
      <c r="V19" s="1124"/>
      <c r="W19" s="1124"/>
      <c r="X19" s="1124"/>
      <c r="Y19" s="1124"/>
      <c r="Z19" s="1124"/>
      <c r="AA19" s="1124"/>
      <c r="AB19" s="1130"/>
      <c r="AC19" s="1130"/>
      <c r="AD19" s="1130"/>
      <c r="AE19" s="1130"/>
      <c r="AF19" s="1130"/>
      <c r="AG19" s="1130"/>
      <c r="AH19" s="1130"/>
      <c r="AI19" s="1130"/>
      <c r="AJ19" s="1130"/>
      <c r="AK19" s="1130"/>
      <c r="AL19" s="1130"/>
      <c r="AM19" s="1130"/>
      <c r="AN19" s="1130"/>
      <c r="AO19" s="123" t="str">
        <f>IF(M19=Sprachen!$L$4,"J","N")</f>
        <v>N</v>
      </c>
      <c r="AP19" s="123" t="str">
        <f t="shared" ref="AP19:AP23" si="0">IF(OR(O19="X",Q19="X"),"J","N")</f>
        <v>N</v>
      </c>
      <c r="AQ19" s="123" t="str">
        <f t="shared" ref="AQ19:AQ23" si="1">IF(AND(AO19="J",AP19="J"),0,IF(AND(AO19="J",AP19="N"),-1,""))</f>
        <v/>
      </c>
      <c r="AR19" s="123"/>
      <c r="AS19" s="123" t="str">
        <f t="shared" ref="AS19:AS23" si="2">IF(O19="X","J",IF(AP19="N",IF(AQ19=-1,"Fehlt",""),"N"))</f>
        <v/>
      </c>
      <c r="AT19" s="1122" t="str">
        <f>IF(IFERROR(VLOOKUP("Fehlt",AS19:AS23,1,FALSE)="Fehlt",FALSE),"X","")</f>
        <v/>
      </c>
      <c r="AU19" s="1122" t="str">
        <f>IF(OR(IFERROR(VLOOKUP("N",AS19:AS23,1,FALSE),FALSE)="N",IFERROR(VLOOKUP("Fehlt",AS19:AS23,1,FALSE),FALSE)="Fehlt")=FALSE,"X","")</f>
        <v>X</v>
      </c>
      <c r="AV19" s="1122" t="str">
        <f>IF(IFERROR(VLOOKUP("N",AS19:AS23,1,FALSE),FALSE)="N","X","")</f>
        <v/>
      </c>
      <c r="AW19" s="171"/>
      <c r="AX19" s="87"/>
      <c r="AY19" s="87"/>
      <c r="AZ19" s="87"/>
    </row>
    <row r="20" spans="1:52" ht="29.95" customHeight="1" x14ac:dyDescent="0.25">
      <c r="A20" s="827" t="s">
        <v>909</v>
      </c>
      <c r="B20" s="828"/>
      <c r="C20" s="829"/>
      <c r="D20" s="830" t="str">
        <f>Sprachen!L150</f>
        <v>Genehmigte Konstruktionsänderungen</v>
      </c>
      <c r="E20" s="830"/>
      <c r="F20" s="830"/>
      <c r="G20" s="830"/>
      <c r="H20" s="830"/>
      <c r="I20" s="830"/>
      <c r="J20" s="830"/>
      <c r="K20" s="830"/>
      <c r="L20" s="830"/>
      <c r="M20" s="1127"/>
      <c r="N20" s="1128"/>
      <c r="O20" s="1127"/>
      <c r="P20" s="1128"/>
      <c r="Q20" s="1127"/>
      <c r="R20" s="1128"/>
      <c r="S20" s="1130"/>
      <c r="T20" s="1130"/>
      <c r="U20" s="1130"/>
      <c r="V20" s="1130"/>
      <c r="W20" s="1130"/>
      <c r="X20" s="1130"/>
      <c r="Y20" s="1130"/>
      <c r="Z20" s="1130"/>
      <c r="AA20" s="1130"/>
      <c r="AB20" s="1130"/>
      <c r="AC20" s="1130"/>
      <c r="AD20" s="1130"/>
      <c r="AE20" s="1130"/>
      <c r="AF20" s="1130"/>
      <c r="AG20" s="1130"/>
      <c r="AH20" s="1130"/>
      <c r="AI20" s="1130"/>
      <c r="AJ20" s="1130"/>
      <c r="AK20" s="1130"/>
      <c r="AL20" s="1130"/>
      <c r="AM20" s="1130"/>
      <c r="AN20" s="1130"/>
      <c r="AO20" s="123" t="str">
        <f>IF(M20=Sprachen!$L$4,"J","N")</f>
        <v>N</v>
      </c>
      <c r="AP20" s="123" t="str">
        <f t="shared" si="0"/>
        <v>N</v>
      </c>
      <c r="AQ20" s="123" t="str">
        <f t="shared" si="1"/>
        <v/>
      </c>
      <c r="AR20" s="123"/>
      <c r="AS20" s="123" t="str">
        <f t="shared" si="2"/>
        <v/>
      </c>
      <c r="AT20" s="1122"/>
      <c r="AU20" s="1122"/>
      <c r="AV20" s="1122"/>
      <c r="AW20" s="171"/>
      <c r="AX20" s="87"/>
      <c r="AY20" s="87"/>
      <c r="AZ20" s="87"/>
    </row>
    <row r="21" spans="1:52" ht="29.95" customHeight="1" x14ac:dyDescent="0.25">
      <c r="A21" s="827" t="s">
        <v>910</v>
      </c>
      <c r="B21" s="828"/>
      <c r="C21" s="829"/>
      <c r="D21" s="830" t="str">
        <f>Sprachen!L182</f>
        <v>Konstruktions-, Entwicklungsfreigaben</v>
      </c>
      <c r="E21" s="830"/>
      <c r="F21" s="830"/>
      <c r="G21" s="830"/>
      <c r="H21" s="830"/>
      <c r="I21" s="830"/>
      <c r="J21" s="830"/>
      <c r="K21" s="830"/>
      <c r="L21" s="830"/>
      <c r="M21" s="1127"/>
      <c r="N21" s="1128"/>
      <c r="O21" s="1127"/>
      <c r="P21" s="1128"/>
      <c r="Q21" s="1127"/>
      <c r="R21" s="1128"/>
      <c r="S21" s="1130"/>
      <c r="T21" s="1130"/>
      <c r="U21" s="1130"/>
      <c r="V21" s="1130"/>
      <c r="W21" s="1130"/>
      <c r="X21" s="1130"/>
      <c r="Y21" s="1130"/>
      <c r="Z21" s="1130"/>
      <c r="AA21" s="1130"/>
      <c r="AB21" s="1130"/>
      <c r="AC21" s="1130"/>
      <c r="AD21" s="1130"/>
      <c r="AE21" s="1130"/>
      <c r="AF21" s="1130"/>
      <c r="AG21" s="1130"/>
      <c r="AH21" s="1130"/>
      <c r="AI21" s="1130"/>
      <c r="AJ21" s="1130"/>
      <c r="AK21" s="1130"/>
      <c r="AL21" s="1130"/>
      <c r="AM21" s="1130"/>
      <c r="AN21" s="1130"/>
      <c r="AO21" s="123" t="str">
        <f>IF(M21=Sprachen!$L$4,"J","N")</f>
        <v>N</v>
      </c>
      <c r="AP21" s="123" t="str">
        <f t="shared" si="0"/>
        <v>N</v>
      </c>
      <c r="AQ21" s="123" t="str">
        <f t="shared" si="1"/>
        <v/>
      </c>
      <c r="AR21" s="123"/>
      <c r="AS21" s="123" t="str">
        <f t="shared" si="2"/>
        <v/>
      </c>
      <c r="AT21" s="1122"/>
      <c r="AU21" s="1122"/>
      <c r="AV21" s="1122"/>
      <c r="AW21" s="171"/>
      <c r="AX21" s="87"/>
      <c r="AY21" s="87"/>
      <c r="AZ21" s="87"/>
    </row>
    <row r="22" spans="1:52" ht="29.95" customHeight="1" x14ac:dyDescent="0.25">
      <c r="A22" s="827" t="s">
        <v>911</v>
      </c>
      <c r="B22" s="828"/>
      <c r="C22" s="829"/>
      <c r="D22" s="830" t="str">
        <f>Sprachen!L209</f>
        <v>Materialdaten per IMDS</v>
      </c>
      <c r="E22" s="830"/>
      <c r="F22" s="830"/>
      <c r="G22" s="830"/>
      <c r="H22" s="830"/>
      <c r="I22" s="830"/>
      <c r="J22" s="830"/>
      <c r="K22" s="830"/>
      <c r="L22" s="830"/>
      <c r="M22" s="1127"/>
      <c r="N22" s="1128"/>
      <c r="O22" s="1127"/>
      <c r="P22" s="1128"/>
      <c r="Q22" s="1127"/>
      <c r="R22" s="1128"/>
      <c r="S22" s="1130"/>
      <c r="T22" s="1130"/>
      <c r="U22" s="1130"/>
      <c r="V22" s="1130"/>
      <c r="W22" s="1130"/>
      <c r="X22" s="1130"/>
      <c r="Y22" s="1130"/>
      <c r="Z22" s="1130"/>
      <c r="AA22" s="1130"/>
      <c r="AB22" s="1130"/>
      <c r="AC22" s="1130"/>
      <c r="AD22" s="1130"/>
      <c r="AE22" s="1130"/>
      <c r="AF22" s="1130"/>
      <c r="AG22" s="1130"/>
      <c r="AH22" s="1130"/>
      <c r="AI22" s="1130"/>
      <c r="AJ22" s="1130"/>
      <c r="AK22" s="1130"/>
      <c r="AL22" s="1130"/>
      <c r="AM22" s="1130"/>
      <c r="AN22" s="1130"/>
      <c r="AO22" s="123" t="str">
        <f>IF(M22=Sprachen!$L$4,"J","N")</f>
        <v>N</v>
      </c>
      <c r="AP22" s="123" t="str">
        <f t="shared" si="0"/>
        <v>N</v>
      </c>
      <c r="AQ22" s="123" t="str">
        <f t="shared" si="1"/>
        <v/>
      </c>
      <c r="AR22" s="123"/>
      <c r="AS22" s="123" t="str">
        <f t="shared" si="2"/>
        <v/>
      </c>
      <c r="AT22" s="1122"/>
      <c r="AU22" s="1122"/>
      <c r="AV22" s="1122"/>
      <c r="AW22" s="171"/>
      <c r="AX22" s="87"/>
      <c r="AY22" s="87"/>
      <c r="AZ22" s="87"/>
    </row>
    <row r="23" spans="1:52" ht="29.95" customHeight="1" thickBot="1" x14ac:dyDescent="0.3">
      <c r="A23" s="843" t="s">
        <v>912</v>
      </c>
      <c r="B23" s="844"/>
      <c r="C23" s="845"/>
      <c r="D23" s="846" t="str">
        <f>Sprachen!L97</f>
        <v>Design-FMEA</v>
      </c>
      <c r="E23" s="846"/>
      <c r="F23" s="846"/>
      <c r="G23" s="846"/>
      <c r="H23" s="846"/>
      <c r="I23" s="846"/>
      <c r="J23" s="846"/>
      <c r="K23" s="846"/>
      <c r="L23" s="846"/>
      <c r="M23" s="1131"/>
      <c r="N23" s="1132"/>
      <c r="O23" s="1127"/>
      <c r="P23" s="1128"/>
      <c r="Q23" s="1127"/>
      <c r="R23" s="1128"/>
      <c r="S23" s="1133"/>
      <c r="T23" s="1133"/>
      <c r="U23" s="1133"/>
      <c r="V23" s="1133"/>
      <c r="W23" s="1133"/>
      <c r="X23" s="1133"/>
      <c r="Y23" s="1133"/>
      <c r="Z23" s="1133"/>
      <c r="AA23" s="1133"/>
      <c r="AB23" s="1130"/>
      <c r="AC23" s="1130"/>
      <c r="AD23" s="1130"/>
      <c r="AE23" s="1130"/>
      <c r="AF23" s="1130"/>
      <c r="AG23" s="1130"/>
      <c r="AH23" s="1130"/>
      <c r="AI23" s="1130"/>
      <c r="AJ23" s="1130"/>
      <c r="AK23" s="1130"/>
      <c r="AL23" s="1130"/>
      <c r="AM23" s="1130"/>
      <c r="AN23" s="1130"/>
      <c r="AO23" s="123" t="str">
        <f>IF(M23=Sprachen!$L$4,"J","N")</f>
        <v>N</v>
      </c>
      <c r="AP23" s="123" t="str">
        <f t="shared" si="0"/>
        <v>N</v>
      </c>
      <c r="AQ23" s="123" t="str">
        <f t="shared" si="1"/>
        <v/>
      </c>
      <c r="AR23" s="123"/>
      <c r="AS23" s="123" t="str">
        <f t="shared" si="2"/>
        <v/>
      </c>
      <c r="AT23" s="1122"/>
      <c r="AU23" s="1122"/>
      <c r="AV23" s="1122"/>
      <c r="AW23" s="171"/>
      <c r="AX23" s="87"/>
      <c r="AY23" s="87"/>
      <c r="AZ23" s="87"/>
    </row>
    <row r="24" spans="1:52" s="16" customFormat="1" ht="20.3" customHeight="1" thickTop="1" thickBot="1" x14ac:dyDescent="0.3">
      <c r="A24" s="458" t="s">
        <v>913</v>
      </c>
      <c r="B24" s="459"/>
      <c r="C24" s="803"/>
      <c r="D24" s="804" t="str">
        <f>Sprachen!L229</f>
        <v>Nachweise zur Produktionsprozessentwicklung</v>
      </c>
      <c r="E24" s="805"/>
      <c r="F24" s="805"/>
      <c r="G24" s="805"/>
      <c r="H24" s="805"/>
      <c r="I24" s="805"/>
      <c r="J24" s="805"/>
      <c r="K24" s="805"/>
      <c r="L24" s="805"/>
      <c r="M24" s="805"/>
      <c r="N24" s="805"/>
      <c r="O24" s="805"/>
      <c r="P24" s="805"/>
      <c r="Q24" s="805"/>
      <c r="R24" s="805"/>
      <c r="S24" s="805"/>
      <c r="T24" s="805"/>
      <c r="U24" s="805"/>
      <c r="V24" s="805"/>
      <c r="W24" s="805"/>
      <c r="X24" s="805"/>
      <c r="Y24" s="805"/>
      <c r="Z24" s="805"/>
      <c r="AA24" s="805"/>
      <c r="AB24" s="805"/>
      <c r="AC24" s="805"/>
      <c r="AD24" s="805"/>
      <c r="AE24" s="805"/>
      <c r="AF24" s="805"/>
      <c r="AG24" s="805"/>
      <c r="AH24" s="805"/>
      <c r="AI24" s="805"/>
      <c r="AJ24" s="805"/>
      <c r="AK24" s="805"/>
      <c r="AL24" s="805"/>
      <c r="AM24" s="805"/>
      <c r="AN24" s="807"/>
      <c r="AO24" s="123" t="str">
        <f>IF(M24=Sprachen!$L$4,"J","N")</f>
        <v>N</v>
      </c>
      <c r="AP24" s="123"/>
      <c r="AQ24" s="123"/>
      <c r="AR24" s="123"/>
      <c r="AS24" s="123"/>
      <c r="AT24" s="124"/>
      <c r="AU24" s="124"/>
      <c r="AV24" s="124"/>
      <c r="AW24" s="93"/>
      <c r="AX24" s="93"/>
      <c r="AY24" s="93"/>
      <c r="AZ24" s="93"/>
    </row>
    <row r="25" spans="1:52" ht="29.95" customHeight="1" thickTop="1" x14ac:dyDescent="0.25">
      <c r="A25" s="808" t="s">
        <v>914</v>
      </c>
      <c r="B25" s="809"/>
      <c r="C25" s="810"/>
      <c r="D25" s="811" t="str">
        <f>Sprachen!L283</f>
        <v>Prozessablaufdiagramm</v>
      </c>
      <c r="E25" s="811"/>
      <c r="F25" s="811"/>
      <c r="G25" s="811"/>
      <c r="H25" s="811"/>
      <c r="I25" s="811"/>
      <c r="J25" s="811"/>
      <c r="K25" s="811"/>
      <c r="L25" s="811"/>
      <c r="M25" s="1125"/>
      <c r="N25" s="1126"/>
      <c r="O25" s="1127"/>
      <c r="P25" s="1128"/>
      <c r="Q25" s="1127"/>
      <c r="R25" s="1128"/>
      <c r="S25" s="1130"/>
      <c r="T25" s="1130"/>
      <c r="U25" s="1130"/>
      <c r="V25" s="1130"/>
      <c r="W25" s="1130"/>
      <c r="X25" s="1130"/>
      <c r="Y25" s="1130"/>
      <c r="Z25" s="1130"/>
      <c r="AA25" s="1130"/>
      <c r="AB25" s="1130"/>
      <c r="AC25" s="1130"/>
      <c r="AD25" s="1130"/>
      <c r="AE25" s="1130"/>
      <c r="AF25" s="1130"/>
      <c r="AG25" s="1130"/>
      <c r="AH25" s="1130"/>
      <c r="AI25" s="1130"/>
      <c r="AJ25" s="1130"/>
      <c r="AK25" s="1130"/>
      <c r="AL25" s="1130"/>
      <c r="AM25" s="1130"/>
      <c r="AN25" s="1130"/>
      <c r="AO25" s="123" t="str">
        <f>IF(M25=Sprachen!$L$4,"J","N")</f>
        <v>N</v>
      </c>
      <c r="AP25" s="123" t="str">
        <f t="shared" ref="AP25:AP27" si="3">IF(OR(O25="X",Q25="X"),"J","N")</f>
        <v>N</v>
      </c>
      <c r="AQ25" s="123" t="str">
        <f t="shared" ref="AQ25:AQ27" si="4">IF(AND(AO25="J",AP25="J"),0,IF(AND(AO25="J",AP25="N"),-1,""))</f>
        <v/>
      </c>
      <c r="AR25" s="123"/>
      <c r="AS25" s="123" t="str">
        <f t="shared" ref="AS25:AS27" si="5">IF(O25="X","J",IF(AP25="N",IF(AQ25=-1,"Fehlt",""),"N"))</f>
        <v/>
      </c>
      <c r="AT25" s="1122" t="str">
        <f>IF(IFERROR(VLOOKUP("Fehlt",AS25:AS27,1,FALSE)="Fehlt",FALSE),"X","")</f>
        <v/>
      </c>
      <c r="AU25" s="1122" t="str">
        <f>IF(OR(IFERROR(VLOOKUP("N",AS25:AS27,1,FALSE),FALSE)="N",IFERROR(VLOOKUP("Fehlt",AS25:AS27,1,FALSE),FALSE)="Fehlt")=FALSE,"X","")</f>
        <v>X</v>
      </c>
      <c r="AV25" s="1122" t="str">
        <f>IF(IFERROR(VLOOKUP("N",AS25:AS27,1,FALSE),FALSE)="N","X","")</f>
        <v/>
      </c>
      <c r="AW25" s="171"/>
      <c r="AX25" s="87"/>
      <c r="AY25" s="87"/>
      <c r="AZ25" s="87"/>
    </row>
    <row r="26" spans="1:52" ht="29.95" customHeight="1" x14ac:dyDescent="0.25">
      <c r="A26" s="827" t="s">
        <v>915</v>
      </c>
      <c r="B26" s="828"/>
      <c r="C26" s="829"/>
      <c r="D26" s="830" t="str">
        <f>Sprachen!L287</f>
        <v>Prozess-FMEA</v>
      </c>
      <c r="E26" s="830"/>
      <c r="F26" s="830"/>
      <c r="G26" s="830"/>
      <c r="H26" s="830"/>
      <c r="I26" s="830"/>
      <c r="J26" s="830"/>
      <c r="K26" s="830"/>
      <c r="L26" s="830"/>
      <c r="M26" s="1127"/>
      <c r="N26" s="1128"/>
      <c r="O26" s="1127"/>
      <c r="P26" s="1128"/>
      <c r="Q26" s="1127"/>
      <c r="R26" s="1128"/>
      <c r="S26" s="1130"/>
      <c r="T26" s="1130"/>
      <c r="U26" s="1130"/>
      <c r="V26" s="1130"/>
      <c r="W26" s="1130"/>
      <c r="X26" s="1130"/>
      <c r="Y26" s="1130"/>
      <c r="Z26" s="1130"/>
      <c r="AA26" s="1130"/>
      <c r="AB26" s="1130"/>
      <c r="AC26" s="1130"/>
      <c r="AD26" s="1130"/>
      <c r="AE26" s="1130"/>
      <c r="AF26" s="1130"/>
      <c r="AG26" s="1130"/>
      <c r="AH26" s="1130"/>
      <c r="AI26" s="1130"/>
      <c r="AJ26" s="1130"/>
      <c r="AK26" s="1130"/>
      <c r="AL26" s="1130"/>
      <c r="AM26" s="1130"/>
      <c r="AN26" s="1130"/>
      <c r="AO26" s="123" t="str">
        <f>IF(M26=Sprachen!$L$4,"J","N")</f>
        <v>N</v>
      </c>
      <c r="AP26" s="123" t="str">
        <f t="shared" si="3"/>
        <v>N</v>
      </c>
      <c r="AQ26" s="123" t="str">
        <f t="shared" si="4"/>
        <v/>
      </c>
      <c r="AR26" s="123"/>
      <c r="AS26" s="123" t="str">
        <f t="shared" si="5"/>
        <v/>
      </c>
      <c r="AT26" s="1122"/>
      <c r="AU26" s="1122"/>
      <c r="AV26" s="1122"/>
      <c r="AW26" s="171"/>
      <c r="AX26" s="87"/>
      <c r="AY26" s="87"/>
      <c r="AZ26" s="87"/>
    </row>
    <row r="27" spans="1:52" ht="29.95" customHeight="1" thickBot="1" x14ac:dyDescent="0.3">
      <c r="A27" s="866" t="s">
        <v>916</v>
      </c>
      <c r="B27" s="867"/>
      <c r="C27" s="844"/>
      <c r="D27" s="846" t="str">
        <f>Sprachen!L275</f>
        <v>Produktionslenkungsplan</v>
      </c>
      <c r="E27" s="846"/>
      <c r="F27" s="846"/>
      <c r="G27" s="846"/>
      <c r="H27" s="846"/>
      <c r="I27" s="846"/>
      <c r="J27" s="846"/>
      <c r="K27" s="846"/>
      <c r="L27" s="846"/>
      <c r="M27" s="1131"/>
      <c r="N27" s="1132"/>
      <c r="O27" s="1127"/>
      <c r="P27" s="1128"/>
      <c r="Q27" s="1127"/>
      <c r="R27" s="1128"/>
      <c r="S27" s="1130"/>
      <c r="T27" s="1130"/>
      <c r="U27" s="1130"/>
      <c r="V27" s="1130"/>
      <c r="W27" s="1130"/>
      <c r="X27" s="1130"/>
      <c r="Y27" s="1130"/>
      <c r="Z27" s="1130"/>
      <c r="AA27" s="1130"/>
      <c r="AB27" s="1130"/>
      <c r="AC27" s="1130"/>
      <c r="AD27" s="1130"/>
      <c r="AE27" s="1130"/>
      <c r="AF27" s="1130"/>
      <c r="AG27" s="1130"/>
      <c r="AH27" s="1130"/>
      <c r="AI27" s="1130"/>
      <c r="AJ27" s="1130"/>
      <c r="AK27" s="1130"/>
      <c r="AL27" s="1130"/>
      <c r="AM27" s="1130"/>
      <c r="AN27" s="1130"/>
      <c r="AO27" s="123" t="str">
        <f>IF(M27=Sprachen!$L$4,"J","N")</f>
        <v>N</v>
      </c>
      <c r="AP27" s="123" t="str">
        <f t="shared" si="3"/>
        <v>N</v>
      </c>
      <c r="AQ27" s="123" t="str">
        <f t="shared" si="4"/>
        <v/>
      </c>
      <c r="AR27" s="123"/>
      <c r="AS27" s="123" t="str">
        <f t="shared" si="5"/>
        <v/>
      </c>
      <c r="AT27" s="1122"/>
      <c r="AU27" s="1122"/>
      <c r="AV27" s="1122"/>
      <c r="AW27" s="171"/>
      <c r="AX27" s="87"/>
      <c r="AY27" s="87"/>
      <c r="AZ27" s="87"/>
    </row>
    <row r="28" spans="1:52" s="16" customFormat="1" ht="20.3" customHeight="1" thickTop="1" thickBot="1" x14ac:dyDescent="0.3">
      <c r="A28" s="458" t="s">
        <v>917</v>
      </c>
      <c r="B28" s="459"/>
      <c r="C28" s="803"/>
      <c r="D28" s="804" t="str">
        <f>Sprachen!L231</f>
        <v>Nachweise zur Validierung des Produktes</v>
      </c>
      <c r="E28" s="805"/>
      <c r="F28" s="805"/>
      <c r="G28" s="805"/>
      <c r="H28" s="805"/>
      <c r="I28" s="805"/>
      <c r="J28" s="805"/>
      <c r="K28" s="805"/>
      <c r="L28" s="805"/>
      <c r="M28" s="805"/>
      <c r="N28" s="805"/>
      <c r="O28" s="805"/>
      <c r="P28" s="805"/>
      <c r="Q28" s="805"/>
      <c r="R28" s="805"/>
      <c r="S28" s="805"/>
      <c r="T28" s="805"/>
      <c r="U28" s="805"/>
      <c r="V28" s="805"/>
      <c r="W28" s="805"/>
      <c r="X28" s="805"/>
      <c r="Y28" s="805"/>
      <c r="Z28" s="805"/>
      <c r="AA28" s="805"/>
      <c r="AB28" s="805"/>
      <c r="AC28" s="805"/>
      <c r="AD28" s="805"/>
      <c r="AE28" s="805"/>
      <c r="AF28" s="805"/>
      <c r="AG28" s="805"/>
      <c r="AH28" s="805"/>
      <c r="AI28" s="805"/>
      <c r="AJ28" s="805"/>
      <c r="AK28" s="805"/>
      <c r="AL28" s="805"/>
      <c r="AM28" s="805"/>
      <c r="AN28" s="807"/>
      <c r="AO28" s="123" t="str">
        <f>IF(M28=Sprachen!$L$4,"J","N")</f>
        <v>N</v>
      </c>
      <c r="AP28" s="123"/>
      <c r="AQ28" s="123"/>
      <c r="AR28" s="123"/>
      <c r="AS28" s="123"/>
      <c r="AT28" s="124"/>
      <c r="AU28" s="124"/>
      <c r="AV28" s="124"/>
      <c r="AW28" s="93"/>
      <c r="AX28" s="93"/>
      <c r="AY28" s="93"/>
      <c r="AZ28" s="93"/>
    </row>
    <row r="29" spans="1:52" ht="29.95" customHeight="1" thickTop="1" x14ac:dyDescent="0.25">
      <c r="A29" s="808" t="s">
        <v>918</v>
      </c>
      <c r="B29" s="809"/>
      <c r="C29" s="810"/>
      <c r="D29" s="811" t="str">
        <f>Sprachen!L153</f>
        <v>Geometrie, Maß</v>
      </c>
      <c r="E29" s="811"/>
      <c r="F29" s="811"/>
      <c r="G29" s="811"/>
      <c r="H29" s="811"/>
      <c r="I29" s="811"/>
      <c r="J29" s="811"/>
      <c r="K29" s="811"/>
      <c r="L29" s="811"/>
      <c r="M29" s="1125"/>
      <c r="N29" s="1126"/>
      <c r="O29" s="1127"/>
      <c r="P29" s="1128"/>
      <c r="Q29" s="1127"/>
      <c r="R29" s="1128"/>
      <c r="S29" s="1130"/>
      <c r="T29" s="1130"/>
      <c r="U29" s="1130"/>
      <c r="V29" s="1130"/>
      <c r="W29" s="1130"/>
      <c r="X29" s="1130"/>
      <c r="Y29" s="1130"/>
      <c r="Z29" s="1130"/>
      <c r="AA29" s="1130"/>
      <c r="AB29" s="1130"/>
      <c r="AC29" s="1130"/>
      <c r="AD29" s="1130"/>
      <c r="AE29" s="1130"/>
      <c r="AF29" s="1130"/>
      <c r="AG29" s="1130"/>
      <c r="AH29" s="1130"/>
      <c r="AI29" s="1130"/>
      <c r="AJ29" s="1130"/>
      <c r="AK29" s="1130"/>
      <c r="AL29" s="1130"/>
      <c r="AM29" s="1130"/>
      <c r="AN29" s="1130"/>
      <c r="AO29" s="123" t="str">
        <f>IF(M29=Sprachen!$L$4,"J","N")</f>
        <v>N</v>
      </c>
      <c r="AP29" s="123" t="str">
        <f>IF(OR(O29="X",Q29="X"),"J","N")</f>
        <v>N</v>
      </c>
      <c r="AQ29" s="123" t="str">
        <f>IF(AND(AO29="J",AP29="J"),0,IF(AND(AO29="J",AP29="N"),-1,""))</f>
        <v/>
      </c>
      <c r="AR29" s="123"/>
      <c r="AS29" s="123" t="str">
        <f>IF(O29="X","J",IF(AP29="N",IF(AQ29=-1,"Fehlt",""),"N"))</f>
        <v/>
      </c>
      <c r="AT29" s="1122" t="str">
        <f>IF(IFERROR(VLOOKUP("Fehlt",AS29:AS41,1,FALSE)="Fehlt",FALSE),"X","")</f>
        <v/>
      </c>
      <c r="AU29" s="1122" t="str">
        <f>IF(OR(IFERROR(VLOOKUP("N",AS29:AS41,1,FALSE),FALSE)="N",IFERROR(VLOOKUP("Fehlt",AS29:AS41,1,FALSE),FALSE)="Fehlt")=FALSE,"X","")</f>
        <v>X</v>
      </c>
      <c r="AV29" s="1122" t="str">
        <f>IF(IFERROR(VLOOKUP("N",AS29:AS41,1,FALSE),FALSE)="N","X","")</f>
        <v/>
      </c>
      <c r="AW29" s="171"/>
      <c r="AX29" s="87"/>
      <c r="AY29" s="87"/>
      <c r="AZ29" s="87"/>
    </row>
    <row r="30" spans="1:52" ht="29.95" customHeight="1" x14ac:dyDescent="0.25">
      <c r="A30" s="827" t="s">
        <v>926</v>
      </c>
      <c r="B30" s="828"/>
      <c r="C30" s="829"/>
      <c r="D30" s="830" t="str">
        <f>Sprachen!L368</f>
        <v>Werkstoff (Festigkeit, physikalische Eigenschaften, …)</v>
      </c>
      <c r="E30" s="830"/>
      <c r="F30" s="830"/>
      <c r="G30" s="830"/>
      <c r="H30" s="830"/>
      <c r="I30" s="830"/>
      <c r="J30" s="830"/>
      <c r="K30" s="830"/>
      <c r="L30" s="830"/>
      <c r="M30" s="1127"/>
      <c r="N30" s="1128"/>
      <c r="O30" s="1127"/>
      <c r="P30" s="1128"/>
      <c r="Q30" s="1127"/>
      <c r="R30" s="1128"/>
      <c r="S30" s="1130"/>
      <c r="T30" s="1130"/>
      <c r="U30" s="1130"/>
      <c r="V30" s="1130"/>
      <c r="W30" s="1130"/>
      <c r="X30" s="1130"/>
      <c r="Y30" s="1130"/>
      <c r="Z30" s="1130"/>
      <c r="AA30" s="1130"/>
      <c r="AB30" s="1130"/>
      <c r="AC30" s="1130"/>
      <c r="AD30" s="1130"/>
      <c r="AE30" s="1130"/>
      <c r="AF30" s="1130"/>
      <c r="AG30" s="1130"/>
      <c r="AH30" s="1130"/>
      <c r="AI30" s="1130"/>
      <c r="AJ30" s="1130"/>
      <c r="AK30" s="1130"/>
      <c r="AL30" s="1130"/>
      <c r="AM30" s="1130"/>
      <c r="AN30" s="1130"/>
      <c r="AO30" s="123" t="str">
        <f>IF(M30=Sprachen!$L$4,"J","N")</f>
        <v>N</v>
      </c>
      <c r="AP30" s="123" t="str">
        <f t="shared" ref="AP30:AP41" si="6">IF(OR(O30="X",Q30="X"),"J","N")</f>
        <v>N</v>
      </c>
      <c r="AQ30" s="123" t="str">
        <f t="shared" ref="AQ30:AQ41" si="7">IF(AND(AO30="J",AP30="J"),0,IF(AND(AO30="J",AP30="N"),-1,""))</f>
        <v/>
      </c>
      <c r="AR30" s="123"/>
      <c r="AS30" s="123" t="str">
        <f t="shared" ref="AS30:AS41" si="8">IF(O30="X","J",IF(AP30="N",IF(AQ30=-1,"Fehlt",""),"N"))</f>
        <v/>
      </c>
      <c r="AT30" s="1122"/>
      <c r="AU30" s="1122"/>
      <c r="AV30" s="1122"/>
      <c r="AW30" s="171"/>
      <c r="AX30" s="87"/>
      <c r="AY30" s="87"/>
      <c r="AZ30" s="87"/>
    </row>
    <row r="31" spans="1:52" ht="29.95" customHeight="1" x14ac:dyDescent="0.25">
      <c r="A31" s="914" t="s">
        <v>937</v>
      </c>
      <c r="B31" s="915"/>
      <c r="C31" s="828"/>
      <c r="D31" s="830" t="str">
        <f>Sprachen!L144</f>
        <v>Funktion</v>
      </c>
      <c r="E31" s="830"/>
      <c r="F31" s="830"/>
      <c r="G31" s="830"/>
      <c r="H31" s="830"/>
      <c r="I31" s="830"/>
      <c r="J31" s="830"/>
      <c r="K31" s="830"/>
      <c r="L31" s="830"/>
      <c r="M31" s="1127"/>
      <c r="N31" s="1128"/>
      <c r="O31" s="1127"/>
      <c r="P31" s="1128"/>
      <c r="Q31" s="1127"/>
      <c r="R31" s="1128"/>
      <c r="S31" s="1130"/>
      <c r="T31" s="1130"/>
      <c r="U31" s="1130"/>
      <c r="V31" s="1130"/>
      <c r="W31" s="1130"/>
      <c r="X31" s="1130"/>
      <c r="Y31" s="1130"/>
      <c r="Z31" s="1130"/>
      <c r="AA31" s="1130"/>
      <c r="AB31" s="1130"/>
      <c r="AC31" s="1130"/>
      <c r="AD31" s="1130"/>
      <c r="AE31" s="1130"/>
      <c r="AF31" s="1130"/>
      <c r="AG31" s="1130"/>
      <c r="AH31" s="1130"/>
      <c r="AI31" s="1130"/>
      <c r="AJ31" s="1130"/>
      <c r="AK31" s="1130"/>
      <c r="AL31" s="1130"/>
      <c r="AM31" s="1130"/>
      <c r="AN31" s="1130"/>
      <c r="AO31" s="123" t="str">
        <f>IF(M31=Sprachen!$L$4,"J","N")</f>
        <v>N</v>
      </c>
      <c r="AP31" s="123" t="str">
        <f t="shared" si="6"/>
        <v>N</v>
      </c>
      <c r="AQ31" s="123" t="str">
        <f t="shared" si="7"/>
        <v/>
      </c>
      <c r="AR31" s="123"/>
      <c r="AS31" s="123" t="str">
        <f t="shared" si="8"/>
        <v/>
      </c>
      <c r="AT31" s="1122"/>
      <c r="AU31" s="1122"/>
      <c r="AV31" s="1122"/>
      <c r="AW31" s="171"/>
      <c r="AX31" s="87"/>
      <c r="AY31" s="87"/>
      <c r="AZ31" s="87"/>
    </row>
    <row r="32" spans="1:52" ht="29.95" customHeight="1" x14ac:dyDescent="0.25">
      <c r="A32" s="914" t="s">
        <v>938</v>
      </c>
      <c r="B32" s="915"/>
      <c r="C32" s="828"/>
      <c r="D32" s="830" t="str">
        <f>Sprachen!L161</f>
        <v>Haptik</v>
      </c>
      <c r="E32" s="830"/>
      <c r="F32" s="830"/>
      <c r="G32" s="830"/>
      <c r="H32" s="830"/>
      <c r="I32" s="830"/>
      <c r="J32" s="830"/>
      <c r="K32" s="830"/>
      <c r="L32" s="830"/>
      <c r="M32" s="1127"/>
      <c r="N32" s="1128"/>
      <c r="O32" s="1127"/>
      <c r="P32" s="1128"/>
      <c r="Q32" s="1127"/>
      <c r="R32" s="1128"/>
      <c r="S32" s="1130"/>
      <c r="T32" s="1130"/>
      <c r="U32" s="1130"/>
      <c r="V32" s="1130"/>
      <c r="W32" s="1130"/>
      <c r="X32" s="1130"/>
      <c r="Y32" s="1130"/>
      <c r="Z32" s="1130"/>
      <c r="AA32" s="1130"/>
      <c r="AB32" s="1130"/>
      <c r="AC32" s="1130"/>
      <c r="AD32" s="1130"/>
      <c r="AE32" s="1130"/>
      <c r="AF32" s="1130"/>
      <c r="AG32" s="1130"/>
      <c r="AH32" s="1130"/>
      <c r="AI32" s="1130"/>
      <c r="AJ32" s="1130"/>
      <c r="AK32" s="1130"/>
      <c r="AL32" s="1130"/>
      <c r="AM32" s="1130"/>
      <c r="AN32" s="1130"/>
      <c r="AO32" s="123" t="str">
        <f>IF(M32=Sprachen!$L$4,"J","N")</f>
        <v>N</v>
      </c>
      <c r="AP32" s="123" t="str">
        <f t="shared" si="6"/>
        <v>N</v>
      </c>
      <c r="AQ32" s="123" t="str">
        <f t="shared" si="7"/>
        <v/>
      </c>
      <c r="AR32" s="123"/>
      <c r="AS32" s="123" t="str">
        <f t="shared" si="8"/>
        <v/>
      </c>
      <c r="AT32" s="1122"/>
      <c r="AU32" s="1122"/>
      <c r="AV32" s="1122"/>
      <c r="AW32" s="171"/>
      <c r="AX32" s="87"/>
      <c r="AY32" s="87"/>
      <c r="AZ32" s="87"/>
    </row>
    <row r="33" spans="1:52" ht="29.95" customHeight="1" x14ac:dyDescent="0.25">
      <c r="A33" s="914" t="s">
        <v>939</v>
      </c>
      <c r="B33" s="915"/>
      <c r="C33" s="828"/>
      <c r="D33" s="830" t="str">
        <f>Sprachen!L27</f>
        <v>Akustik</v>
      </c>
      <c r="E33" s="830"/>
      <c r="F33" s="830"/>
      <c r="G33" s="830"/>
      <c r="H33" s="830"/>
      <c r="I33" s="830"/>
      <c r="J33" s="830"/>
      <c r="K33" s="830"/>
      <c r="L33" s="830"/>
      <c r="M33" s="1127"/>
      <c r="N33" s="1128"/>
      <c r="O33" s="1127"/>
      <c r="P33" s="1128"/>
      <c r="Q33" s="1127"/>
      <c r="R33" s="1128"/>
      <c r="S33" s="1130"/>
      <c r="T33" s="1130"/>
      <c r="U33" s="1130"/>
      <c r="V33" s="1130"/>
      <c r="W33" s="1130"/>
      <c r="X33" s="1130"/>
      <c r="Y33" s="1130"/>
      <c r="Z33" s="1130"/>
      <c r="AA33" s="1130"/>
      <c r="AB33" s="1130"/>
      <c r="AC33" s="1130"/>
      <c r="AD33" s="1130"/>
      <c r="AE33" s="1130"/>
      <c r="AF33" s="1130"/>
      <c r="AG33" s="1130"/>
      <c r="AH33" s="1130"/>
      <c r="AI33" s="1130"/>
      <c r="AJ33" s="1130"/>
      <c r="AK33" s="1130"/>
      <c r="AL33" s="1130"/>
      <c r="AM33" s="1130"/>
      <c r="AN33" s="1130"/>
      <c r="AO33" s="123" t="str">
        <f>IF(M33=Sprachen!$L$4,"J","N")</f>
        <v>N</v>
      </c>
      <c r="AP33" s="123" t="str">
        <f t="shared" si="6"/>
        <v>N</v>
      </c>
      <c r="AQ33" s="123" t="str">
        <f t="shared" si="7"/>
        <v/>
      </c>
      <c r="AR33" s="123"/>
      <c r="AS33" s="123" t="str">
        <f t="shared" si="8"/>
        <v/>
      </c>
      <c r="AT33" s="1122"/>
      <c r="AU33" s="1122"/>
      <c r="AV33" s="1122"/>
      <c r="AW33" s="171"/>
      <c r="AX33" s="87"/>
      <c r="AY33" s="87"/>
      <c r="AZ33" s="87"/>
    </row>
    <row r="34" spans="1:52" ht="29.95" customHeight="1" x14ac:dyDescent="0.25">
      <c r="A34" s="914" t="s">
        <v>940</v>
      </c>
      <c r="B34" s="915"/>
      <c r="C34" s="828"/>
      <c r="D34" s="830" t="str">
        <f>Sprachen!L154</f>
        <v>Geruch</v>
      </c>
      <c r="E34" s="830"/>
      <c r="F34" s="830"/>
      <c r="G34" s="830"/>
      <c r="H34" s="830"/>
      <c r="I34" s="830"/>
      <c r="J34" s="830"/>
      <c r="K34" s="830"/>
      <c r="L34" s="830"/>
      <c r="M34" s="1127"/>
      <c r="N34" s="1128"/>
      <c r="O34" s="1127"/>
      <c r="P34" s="1128"/>
      <c r="Q34" s="1127"/>
      <c r="R34" s="1128"/>
      <c r="S34" s="1130"/>
      <c r="T34" s="1130"/>
      <c r="U34" s="1130"/>
      <c r="V34" s="1130"/>
      <c r="W34" s="1130"/>
      <c r="X34" s="1130"/>
      <c r="Y34" s="1130"/>
      <c r="Z34" s="1130"/>
      <c r="AA34" s="1130"/>
      <c r="AB34" s="1130"/>
      <c r="AC34" s="1130"/>
      <c r="AD34" s="1130"/>
      <c r="AE34" s="1130"/>
      <c r="AF34" s="1130"/>
      <c r="AG34" s="1130"/>
      <c r="AH34" s="1130"/>
      <c r="AI34" s="1130"/>
      <c r="AJ34" s="1130"/>
      <c r="AK34" s="1130"/>
      <c r="AL34" s="1130"/>
      <c r="AM34" s="1130"/>
      <c r="AN34" s="1130"/>
      <c r="AO34" s="123" t="str">
        <f>IF(M34=Sprachen!$L$4,"J","N")</f>
        <v>N</v>
      </c>
      <c r="AP34" s="123" t="str">
        <f t="shared" si="6"/>
        <v>N</v>
      </c>
      <c r="AQ34" s="123" t="str">
        <f t="shared" si="7"/>
        <v/>
      </c>
      <c r="AR34" s="123"/>
      <c r="AS34" s="123" t="str">
        <f t="shared" si="8"/>
        <v/>
      </c>
      <c r="AT34" s="1122"/>
      <c r="AU34" s="1122"/>
      <c r="AV34" s="1122"/>
      <c r="AW34" s="171"/>
      <c r="AX34" s="87"/>
      <c r="AY34" s="87"/>
      <c r="AZ34" s="87"/>
    </row>
    <row r="35" spans="1:52" ht="29.95" customHeight="1" x14ac:dyDescent="0.25">
      <c r="A35" s="914" t="s">
        <v>941</v>
      </c>
      <c r="B35" s="915"/>
      <c r="C35" s="828"/>
      <c r="D35" s="830" t="str">
        <f>Sprachen!L56</f>
        <v>Aussehen</v>
      </c>
      <c r="E35" s="830"/>
      <c r="F35" s="830"/>
      <c r="G35" s="830"/>
      <c r="H35" s="830"/>
      <c r="I35" s="830"/>
      <c r="J35" s="830"/>
      <c r="K35" s="830"/>
      <c r="L35" s="830"/>
      <c r="M35" s="1127"/>
      <c r="N35" s="1128"/>
      <c r="O35" s="1127"/>
      <c r="P35" s="1128"/>
      <c r="Q35" s="1127"/>
      <c r="R35" s="1128"/>
      <c r="S35" s="1130"/>
      <c r="T35" s="1130"/>
      <c r="U35" s="1130"/>
      <c r="V35" s="1130"/>
      <c r="W35" s="1130"/>
      <c r="X35" s="1130"/>
      <c r="Y35" s="1130"/>
      <c r="Z35" s="1130"/>
      <c r="AA35" s="1130"/>
      <c r="AB35" s="1130"/>
      <c r="AC35" s="1130"/>
      <c r="AD35" s="1130"/>
      <c r="AE35" s="1130"/>
      <c r="AF35" s="1130"/>
      <c r="AG35" s="1130"/>
      <c r="AH35" s="1130"/>
      <c r="AI35" s="1130"/>
      <c r="AJ35" s="1130"/>
      <c r="AK35" s="1130"/>
      <c r="AL35" s="1130"/>
      <c r="AM35" s="1130"/>
      <c r="AN35" s="1130"/>
      <c r="AO35" s="123" t="str">
        <f>IF(M35=Sprachen!$L$4,"J","N")</f>
        <v>N</v>
      </c>
      <c r="AP35" s="123" t="str">
        <f t="shared" si="6"/>
        <v>N</v>
      </c>
      <c r="AQ35" s="123" t="str">
        <f t="shared" si="7"/>
        <v/>
      </c>
      <c r="AR35" s="123"/>
      <c r="AS35" s="123" t="str">
        <f t="shared" si="8"/>
        <v/>
      </c>
      <c r="AT35" s="1122"/>
      <c r="AU35" s="1122"/>
      <c r="AV35" s="1122"/>
      <c r="AW35" s="171"/>
      <c r="AX35" s="87"/>
      <c r="AY35" s="87"/>
      <c r="AZ35" s="87"/>
    </row>
    <row r="36" spans="1:52" ht="29.95" customHeight="1" x14ac:dyDescent="0.25">
      <c r="A36" s="914" t="s">
        <v>942</v>
      </c>
      <c r="B36" s="915"/>
      <c r="C36" s="828"/>
      <c r="D36" s="830" t="str">
        <f>Sprachen!L252</f>
        <v>Oberflächenanforderung</v>
      </c>
      <c r="E36" s="830"/>
      <c r="F36" s="830"/>
      <c r="G36" s="830"/>
      <c r="H36" s="830"/>
      <c r="I36" s="830"/>
      <c r="J36" s="830"/>
      <c r="K36" s="830"/>
      <c r="L36" s="830"/>
      <c r="M36" s="1127"/>
      <c r="N36" s="1128"/>
      <c r="O36" s="1127"/>
      <c r="P36" s="1128"/>
      <c r="Q36" s="1127"/>
      <c r="R36" s="1128"/>
      <c r="S36" s="1130"/>
      <c r="T36" s="1130"/>
      <c r="U36" s="1130"/>
      <c r="V36" s="1130"/>
      <c r="W36" s="1130"/>
      <c r="X36" s="1130"/>
      <c r="Y36" s="1130"/>
      <c r="Z36" s="1130"/>
      <c r="AA36" s="1130"/>
      <c r="AB36" s="1130"/>
      <c r="AC36" s="1130"/>
      <c r="AD36" s="1130"/>
      <c r="AE36" s="1130"/>
      <c r="AF36" s="1130"/>
      <c r="AG36" s="1130"/>
      <c r="AH36" s="1130"/>
      <c r="AI36" s="1130"/>
      <c r="AJ36" s="1130"/>
      <c r="AK36" s="1130"/>
      <c r="AL36" s="1130"/>
      <c r="AM36" s="1130"/>
      <c r="AN36" s="1130"/>
      <c r="AO36" s="123" t="str">
        <f>IF(M36=Sprachen!$L$4,"J","N")</f>
        <v>N</v>
      </c>
      <c r="AP36" s="123" t="str">
        <f t="shared" si="6"/>
        <v>N</v>
      </c>
      <c r="AQ36" s="123" t="str">
        <f t="shared" si="7"/>
        <v/>
      </c>
      <c r="AR36" s="123"/>
      <c r="AS36" s="123" t="str">
        <f t="shared" si="8"/>
        <v/>
      </c>
      <c r="AT36" s="1122"/>
      <c r="AU36" s="1122"/>
      <c r="AV36" s="1122"/>
      <c r="AW36" s="171"/>
      <c r="AX36" s="87"/>
      <c r="AY36" s="87"/>
      <c r="AZ36" s="87"/>
    </row>
    <row r="37" spans="1:52" ht="29.95" customHeight="1" x14ac:dyDescent="0.25">
      <c r="A37" s="914" t="s">
        <v>945</v>
      </c>
      <c r="B37" s="915"/>
      <c r="C37" s="828"/>
      <c r="D37" s="830" t="str">
        <f>Sprachen!L333</f>
        <v>Technische Sauberkeit</v>
      </c>
      <c r="E37" s="830"/>
      <c r="F37" s="830"/>
      <c r="G37" s="830"/>
      <c r="H37" s="830"/>
      <c r="I37" s="830"/>
      <c r="J37" s="830"/>
      <c r="K37" s="830"/>
      <c r="L37" s="830"/>
      <c r="M37" s="1127"/>
      <c r="N37" s="1128"/>
      <c r="O37" s="1127"/>
      <c r="P37" s="1128"/>
      <c r="Q37" s="1127"/>
      <c r="R37" s="1128"/>
      <c r="S37" s="1130"/>
      <c r="T37" s="1130"/>
      <c r="U37" s="1130"/>
      <c r="V37" s="1130"/>
      <c r="W37" s="1130"/>
      <c r="X37" s="1130"/>
      <c r="Y37" s="1130"/>
      <c r="Z37" s="1130"/>
      <c r="AA37" s="1130"/>
      <c r="AB37" s="1130"/>
      <c r="AC37" s="1130"/>
      <c r="AD37" s="1130"/>
      <c r="AE37" s="1130"/>
      <c r="AF37" s="1130"/>
      <c r="AG37" s="1130"/>
      <c r="AH37" s="1130"/>
      <c r="AI37" s="1130"/>
      <c r="AJ37" s="1130"/>
      <c r="AK37" s="1130"/>
      <c r="AL37" s="1130"/>
      <c r="AM37" s="1130"/>
      <c r="AN37" s="1130"/>
      <c r="AO37" s="123" t="str">
        <f>IF(M37=Sprachen!$L$4,"J","N")</f>
        <v>N</v>
      </c>
      <c r="AP37" s="123" t="str">
        <f t="shared" si="6"/>
        <v>N</v>
      </c>
      <c r="AQ37" s="123" t="str">
        <f t="shared" si="7"/>
        <v/>
      </c>
      <c r="AR37" s="123"/>
      <c r="AS37" s="123" t="str">
        <f t="shared" si="8"/>
        <v/>
      </c>
      <c r="AT37" s="1122"/>
      <c r="AU37" s="1122"/>
      <c r="AV37" s="1122"/>
      <c r="AW37" s="171"/>
      <c r="AX37" s="87"/>
      <c r="AY37" s="87"/>
      <c r="AZ37" s="87"/>
    </row>
    <row r="38" spans="1:52" ht="29.95" customHeight="1" x14ac:dyDescent="0.25">
      <c r="A38" s="914" t="s">
        <v>946</v>
      </c>
      <c r="B38" s="915"/>
      <c r="C38" s="828"/>
      <c r="D38" s="830" t="str">
        <f>Sprachen!L377</f>
        <v>Zuverlässigkeit</v>
      </c>
      <c r="E38" s="830"/>
      <c r="F38" s="830"/>
      <c r="G38" s="830"/>
      <c r="H38" s="830"/>
      <c r="I38" s="830"/>
      <c r="J38" s="830"/>
      <c r="K38" s="830"/>
      <c r="L38" s="830"/>
      <c r="M38" s="1127"/>
      <c r="N38" s="1128"/>
      <c r="O38" s="1127"/>
      <c r="P38" s="1128"/>
      <c r="Q38" s="1127"/>
      <c r="R38" s="1128"/>
      <c r="S38" s="1130"/>
      <c r="T38" s="1130"/>
      <c r="U38" s="1130"/>
      <c r="V38" s="1130"/>
      <c r="W38" s="1130"/>
      <c r="X38" s="1130"/>
      <c r="Y38" s="1130"/>
      <c r="Z38" s="1130"/>
      <c r="AA38" s="1130"/>
      <c r="AB38" s="1130"/>
      <c r="AC38" s="1130"/>
      <c r="AD38" s="1130"/>
      <c r="AE38" s="1130"/>
      <c r="AF38" s="1130"/>
      <c r="AG38" s="1130"/>
      <c r="AH38" s="1130"/>
      <c r="AI38" s="1130"/>
      <c r="AJ38" s="1130"/>
      <c r="AK38" s="1130"/>
      <c r="AL38" s="1130"/>
      <c r="AM38" s="1130"/>
      <c r="AN38" s="1130"/>
      <c r="AO38" s="123" t="str">
        <f>IF(M38=Sprachen!$L$4,"J","N")</f>
        <v>N</v>
      </c>
      <c r="AP38" s="123" t="str">
        <f t="shared" si="6"/>
        <v>N</v>
      </c>
      <c r="AQ38" s="123" t="str">
        <f t="shared" si="7"/>
        <v/>
      </c>
      <c r="AR38" s="123"/>
      <c r="AS38" s="123" t="str">
        <f t="shared" si="8"/>
        <v/>
      </c>
      <c r="AT38" s="1122"/>
      <c r="AU38" s="1122"/>
      <c r="AV38" s="1122"/>
      <c r="AW38" s="171"/>
      <c r="AX38" s="87"/>
      <c r="AY38" s="87"/>
      <c r="AZ38" s="87"/>
    </row>
    <row r="39" spans="1:52" ht="29.95" customHeight="1" x14ac:dyDescent="0.25">
      <c r="A39" s="914" t="s">
        <v>947</v>
      </c>
      <c r="B39" s="915"/>
      <c r="C39" s="828"/>
      <c r="D39" s="1134" t="str">
        <f>Sprachen!L82</f>
        <v xml:space="preserve">Beständigkeit gegenüber Electrostatic Discharge (ESD) </v>
      </c>
      <c r="E39" s="1134"/>
      <c r="F39" s="1134"/>
      <c r="G39" s="1134"/>
      <c r="H39" s="1134"/>
      <c r="I39" s="1134"/>
      <c r="J39" s="1134"/>
      <c r="K39" s="1134"/>
      <c r="L39" s="1134"/>
      <c r="M39" s="1127"/>
      <c r="N39" s="1128"/>
      <c r="O39" s="1127"/>
      <c r="P39" s="1128"/>
      <c r="Q39" s="1127"/>
      <c r="R39" s="1128"/>
      <c r="S39" s="1130"/>
      <c r="T39" s="1130"/>
      <c r="U39" s="1130"/>
      <c r="V39" s="1130"/>
      <c r="W39" s="1130"/>
      <c r="X39" s="1130"/>
      <c r="Y39" s="1130"/>
      <c r="Z39" s="1130"/>
      <c r="AA39" s="1130"/>
      <c r="AB39" s="1130"/>
      <c r="AC39" s="1130"/>
      <c r="AD39" s="1130"/>
      <c r="AE39" s="1130"/>
      <c r="AF39" s="1130"/>
      <c r="AG39" s="1130"/>
      <c r="AH39" s="1130"/>
      <c r="AI39" s="1130"/>
      <c r="AJ39" s="1130"/>
      <c r="AK39" s="1130"/>
      <c r="AL39" s="1130"/>
      <c r="AM39" s="1130"/>
      <c r="AN39" s="1130"/>
      <c r="AO39" s="123" t="str">
        <f>IF(M39=Sprachen!$L$4,"J","N")</f>
        <v>N</v>
      </c>
      <c r="AP39" s="123" t="str">
        <f t="shared" si="6"/>
        <v>N</v>
      </c>
      <c r="AQ39" s="123" t="str">
        <f t="shared" si="7"/>
        <v/>
      </c>
      <c r="AR39" s="123"/>
      <c r="AS39" s="123" t="str">
        <f t="shared" si="8"/>
        <v/>
      </c>
      <c r="AT39" s="1122"/>
      <c r="AU39" s="1122"/>
      <c r="AV39" s="1122"/>
      <c r="AW39" s="171"/>
      <c r="AX39" s="87"/>
      <c r="AY39" s="87"/>
      <c r="AZ39" s="87"/>
    </row>
    <row r="40" spans="1:52" ht="29.95" customHeight="1" x14ac:dyDescent="0.25">
      <c r="A40" s="914" t="s">
        <v>948</v>
      </c>
      <c r="B40" s="915"/>
      <c r="C40" s="828"/>
      <c r="D40" s="830" t="str">
        <f>Sprachen!L117</f>
        <v>Elektrische Sicherheit / Hochvolt-Sicherheit</v>
      </c>
      <c r="E40" s="830"/>
      <c r="F40" s="830"/>
      <c r="G40" s="830"/>
      <c r="H40" s="830"/>
      <c r="I40" s="830"/>
      <c r="J40" s="830"/>
      <c r="K40" s="830"/>
      <c r="L40" s="830"/>
      <c r="M40" s="1127"/>
      <c r="N40" s="1128"/>
      <c r="O40" s="1127"/>
      <c r="P40" s="1128"/>
      <c r="Q40" s="1127"/>
      <c r="R40" s="1128"/>
      <c r="S40" s="1130"/>
      <c r="T40" s="1130"/>
      <c r="U40" s="1130"/>
      <c r="V40" s="1130"/>
      <c r="W40" s="1130"/>
      <c r="X40" s="1130"/>
      <c r="Y40" s="1130"/>
      <c r="Z40" s="1130"/>
      <c r="AA40" s="1130"/>
      <c r="AB40" s="1130"/>
      <c r="AC40" s="1130"/>
      <c r="AD40" s="1130"/>
      <c r="AE40" s="1130"/>
      <c r="AF40" s="1130"/>
      <c r="AG40" s="1130"/>
      <c r="AH40" s="1130"/>
      <c r="AI40" s="1130"/>
      <c r="AJ40" s="1130"/>
      <c r="AK40" s="1130"/>
      <c r="AL40" s="1130"/>
      <c r="AM40" s="1130"/>
      <c r="AN40" s="1130"/>
      <c r="AO40" s="123" t="str">
        <f>IF(M40=Sprachen!$L$4,"J","N")</f>
        <v>N</v>
      </c>
      <c r="AP40" s="123" t="str">
        <f t="shared" si="6"/>
        <v>N</v>
      </c>
      <c r="AQ40" s="123" t="str">
        <f t="shared" si="7"/>
        <v/>
      </c>
      <c r="AR40" s="123"/>
      <c r="AS40" s="123" t="str">
        <f t="shared" si="8"/>
        <v/>
      </c>
      <c r="AT40" s="1122"/>
      <c r="AU40" s="1122"/>
      <c r="AV40" s="1122"/>
      <c r="AW40" s="171"/>
      <c r="AX40" s="87"/>
      <c r="AY40" s="87"/>
      <c r="AZ40" s="87"/>
    </row>
    <row r="41" spans="1:52" ht="29.95" customHeight="1" thickBot="1" x14ac:dyDescent="0.3">
      <c r="A41" s="866" t="s">
        <v>949</v>
      </c>
      <c r="B41" s="867"/>
      <c r="C41" s="844"/>
      <c r="D41" s="846" t="str">
        <f>Sprachen!L118</f>
        <v>Elektromagnetische Verträglichkeit (EMV)</v>
      </c>
      <c r="E41" s="846"/>
      <c r="F41" s="846"/>
      <c r="G41" s="846"/>
      <c r="H41" s="846"/>
      <c r="I41" s="846"/>
      <c r="J41" s="846"/>
      <c r="K41" s="846"/>
      <c r="L41" s="846"/>
      <c r="M41" s="1127"/>
      <c r="N41" s="1128"/>
      <c r="O41" s="1127"/>
      <c r="P41" s="1128"/>
      <c r="Q41" s="1127"/>
      <c r="R41" s="1128"/>
      <c r="S41" s="1130"/>
      <c r="T41" s="1130"/>
      <c r="U41" s="1130"/>
      <c r="V41" s="1130"/>
      <c r="W41" s="1130"/>
      <c r="X41" s="1130"/>
      <c r="Y41" s="1130"/>
      <c r="Z41" s="1130"/>
      <c r="AA41" s="1130"/>
      <c r="AB41" s="1130"/>
      <c r="AC41" s="1130"/>
      <c r="AD41" s="1130"/>
      <c r="AE41" s="1130"/>
      <c r="AF41" s="1130"/>
      <c r="AG41" s="1130"/>
      <c r="AH41" s="1130"/>
      <c r="AI41" s="1130"/>
      <c r="AJ41" s="1130"/>
      <c r="AK41" s="1130"/>
      <c r="AL41" s="1130"/>
      <c r="AM41" s="1130"/>
      <c r="AN41" s="1130"/>
      <c r="AO41" s="123" t="str">
        <f>IF(M41=Sprachen!$L$4,"J","N")</f>
        <v>N</v>
      </c>
      <c r="AP41" s="123" t="str">
        <f t="shared" si="6"/>
        <v>N</v>
      </c>
      <c r="AQ41" s="123" t="str">
        <f t="shared" si="7"/>
        <v/>
      </c>
      <c r="AR41" s="123"/>
      <c r="AS41" s="123" t="str">
        <f t="shared" si="8"/>
        <v/>
      </c>
      <c r="AT41" s="1122"/>
      <c r="AU41" s="1122"/>
      <c r="AV41" s="1122"/>
      <c r="AW41" s="171"/>
      <c r="AX41" s="87"/>
      <c r="AY41" s="87"/>
      <c r="AZ41" s="87"/>
    </row>
    <row r="42" spans="1:52" s="16" customFormat="1" ht="20.3" customHeight="1" thickTop="1" thickBot="1" x14ac:dyDescent="0.3">
      <c r="A42" s="458" t="s">
        <v>950</v>
      </c>
      <c r="B42" s="459"/>
      <c r="C42" s="803"/>
      <c r="D42" s="804" t="str">
        <f>Sprachen!L232</f>
        <v>Nachweise zur Validierung des Produktionsprozesses</v>
      </c>
      <c r="E42" s="805"/>
      <c r="F42" s="805"/>
      <c r="G42" s="805"/>
      <c r="H42" s="805"/>
      <c r="I42" s="805"/>
      <c r="J42" s="805"/>
      <c r="K42" s="805"/>
      <c r="L42" s="805"/>
      <c r="M42" s="805"/>
      <c r="N42" s="805"/>
      <c r="O42" s="805"/>
      <c r="P42" s="805"/>
      <c r="Q42" s="805"/>
      <c r="R42" s="805"/>
      <c r="S42" s="805"/>
      <c r="T42" s="805"/>
      <c r="U42" s="805"/>
      <c r="V42" s="805"/>
      <c r="W42" s="805"/>
      <c r="X42" s="805"/>
      <c r="Y42" s="805"/>
      <c r="Z42" s="805"/>
      <c r="AA42" s="805"/>
      <c r="AB42" s="805"/>
      <c r="AC42" s="805"/>
      <c r="AD42" s="805"/>
      <c r="AE42" s="805"/>
      <c r="AF42" s="805"/>
      <c r="AG42" s="805"/>
      <c r="AH42" s="805"/>
      <c r="AI42" s="805"/>
      <c r="AJ42" s="805"/>
      <c r="AK42" s="805"/>
      <c r="AL42" s="805"/>
      <c r="AM42" s="805"/>
      <c r="AN42" s="807"/>
      <c r="AO42"/>
      <c r="AP42"/>
      <c r="AQ42"/>
      <c r="AR42"/>
      <c r="AS42"/>
      <c r="AW42" s="93"/>
      <c r="AX42" s="93"/>
      <c r="AY42" s="93"/>
      <c r="AZ42" s="93"/>
    </row>
    <row r="43" spans="1:52" ht="50.15" customHeight="1" thickTop="1" x14ac:dyDescent="0.25">
      <c r="A43" s="808" t="s">
        <v>951</v>
      </c>
      <c r="B43" s="809"/>
      <c r="C43" s="810"/>
      <c r="D43" s="811" t="str">
        <f>Sprachen!L16</f>
        <v>Absicherung Besonderer Merkmale gemäß technischen Spezifikationen und vereinbarten Merkmalen (z. B. Poka Yoke, 100%-Prüfung, Prozessfähigkeiten, …)</v>
      </c>
      <c r="E43" s="811"/>
      <c r="F43" s="811"/>
      <c r="G43" s="811"/>
      <c r="H43" s="811"/>
      <c r="I43" s="811"/>
      <c r="J43" s="811"/>
      <c r="K43" s="811"/>
      <c r="L43" s="811"/>
      <c r="M43" s="1125"/>
      <c r="N43" s="1126"/>
      <c r="O43" s="1127"/>
      <c r="P43" s="1128"/>
      <c r="Q43" s="1127"/>
      <c r="R43" s="1128"/>
      <c r="S43" s="1130"/>
      <c r="T43" s="1130"/>
      <c r="U43" s="1130"/>
      <c r="V43" s="1130"/>
      <c r="W43" s="1130"/>
      <c r="X43" s="1130"/>
      <c r="Y43" s="1130"/>
      <c r="Z43" s="1130"/>
      <c r="AA43" s="1130"/>
      <c r="AB43" s="1130"/>
      <c r="AC43" s="1130"/>
      <c r="AD43" s="1130"/>
      <c r="AE43" s="1130"/>
      <c r="AF43" s="1130"/>
      <c r="AG43" s="1130"/>
      <c r="AH43" s="1130"/>
      <c r="AI43" s="1130"/>
      <c r="AJ43" s="1130"/>
      <c r="AK43" s="1130"/>
      <c r="AL43" s="1130"/>
      <c r="AM43" s="1130"/>
      <c r="AN43" s="1130"/>
      <c r="AO43" s="123" t="str">
        <f>IF(M43=Sprachen!$L$4,"J","N")</f>
        <v>N</v>
      </c>
      <c r="AP43" s="123" t="str">
        <f t="shared" ref="AP43:AP58" si="9">IF(OR(O43="X",Q43="X"),"J","N")</f>
        <v>N</v>
      </c>
      <c r="AQ43" s="123" t="str">
        <f t="shared" ref="AQ43:AQ58" si="10">IF(AND(AO43="J",AP43="J"),0,IF(AND(AO43="J",AP43="N"),-1,""))</f>
        <v/>
      </c>
      <c r="AR43" s="123"/>
      <c r="AS43" s="123" t="str">
        <f t="shared" ref="AS43:AS58" si="11">IF(O43="X","J",IF(AP43="N",IF(AQ43=-1,"Fehlt",""),"N"))</f>
        <v/>
      </c>
      <c r="AT43" s="1122" t="str">
        <f>IF(IFERROR(VLOOKUP("Fehlt",AS43:AS48,1,FALSE)="Fehlt",FALSE),"X","")</f>
        <v/>
      </c>
      <c r="AU43" s="1122" t="str">
        <f>IF(OR(IFERROR(VLOOKUP("N",AS43:AS48,1,FALSE),FALSE)="N",IFERROR(VLOOKUP("Fehlt",AS43:AS48,1,FALSE),FALSE)="Fehlt")=FALSE,"X","")</f>
        <v>X</v>
      </c>
      <c r="AV43" s="1122" t="str">
        <f>IF(IFERROR(VLOOKUP("N",AS43:AS48,1,FALSE),FALSE)="N","X","")</f>
        <v/>
      </c>
      <c r="AW43" s="171"/>
      <c r="AX43" s="87"/>
      <c r="AY43" s="87"/>
      <c r="AZ43" s="87"/>
    </row>
    <row r="44" spans="1:52" ht="29.95" customHeight="1" x14ac:dyDescent="0.25">
      <c r="A44" s="827" t="s">
        <v>952</v>
      </c>
      <c r="B44" s="828"/>
      <c r="C44" s="829"/>
      <c r="D44" s="830" t="str">
        <f>Sprachen!L194</f>
        <v>Laborqualifizierung</v>
      </c>
      <c r="E44" s="830"/>
      <c r="F44" s="830"/>
      <c r="G44" s="830"/>
      <c r="H44" s="830"/>
      <c r="I44" s="830"/>
      <c r="J44" s="830"/>
      <c r="K44" s="830"/>
      <c r="L44" s="830"/>
      <c r="M44" s="1127"/>
      <c r="N44" s="1128"/>
      <c r="O44" s="1127"/>
      <c r="P44" s="1128"/>
      <c r="Q44" s="1127"/>
      <c r="R44" s="1128"/>
      <c r="S44" s="1130"/>
      <c r="T44" s="1130"/>
      <c r="U44" s="1130"/>
      <c r="V44" s="1130"/>
      <c r="W44" s="1130"/>
      <c r="X44" s="1130"/>
      <c r="Y44" s="1130"/>
      <c r="Z44" s="1130"/>
      <c r="AA44" s="1130"/>
      <c r="AB44" s="1130"/>
      <c r="AC44" s="1130"/>
      <c r="AD44" s="1130"/>
      <c r="AE44" s="1130"/>
      <c r="AF44" s="1130"/>
      <c r="AG44" s="1130"/>
      <c r="AH44" s="1130"/>
      <c r="AI44" s="1130"/>
      <c r="AJ44" s="1130"/>
      <c r="AK44" s="1130"/>
      <c r="AL44" s="1130"/>
      <c r="AM44" s="1130"/>
      <c r="AN44" s="1130"/>
      <c r="AO44" s="123" t="str">
        <f>IF(M44=Sprachen!$L$4,"J","N")</f>
        <v>N</v>
      </c>
      <c r="AP44" s="123" t="str">
        <f t="shared" si="9"/>
        <v>N</v>
      </c>
      <c r="AQ44" s="123" t="str">
        <f t="shared" si="10"/>
        <v/>
      </c>
      <c r="AR44" s="123"/>
      <c r="AS44" s="123" t="str">
        <f t="shared" si="11"/>
        <v/>
      </c>
      <c r="AT44" s="1122"/>
      <c r="AU44" s="1122"/>
      <c r="AV44" s="1122"/>
      <c r="AW44" s="171"/>
      <c r="AX44" s="87"/>
      <c r="AY44" s="87"/>
      <c r="AZ44" s="87"/>
    </row>
    <row r="45" spans="1:52" ht="39.9" customHeight="1" x14ac:dyDescent="0.25">
      <c r="A45" s="914" t="s">
        <v>953</v>
      </c>
      <c r="B45" s="915"/>
      <c r="C45" s="828"/>
      <c r="D45" s="830" t="str">
        <f>Sprachen!L216</f>
        <v>Muster inkl. Fertigungsdokumentation</v>
      </c>
      <c r="E45" s="830"/>
      <c r="F45" s="830"/>
      <c r="G45" s="830"/>
      <c r="H45" s="830"/>
      <c r="I45" s="830"/>
      <c r="J45" s="830"/>
      <c r="K45" s="830"/>
      <c r="L45" s="830"/>
      <c r="M45" s="1127"/>
      <c r="N45" s="1128"/>
      <c r="O45" s="1127"/>
      <c r="P45" s="1128"/>
      <c r="Q45" s="1127"/>
      <c r="R45" s="1128"/>
      <c r="S45" s="1130"/>
      <c r="T45" s="1130"/>
      <c r="U45" s="1130"/>
      <c r="V45" s="1130"/>
      <c r="W45" s="1130"/>
      <c r="X45" s="1130"/>
      <c r="Y45" s="1130"/>
      <c r="Z45" s="1130"/>
      <c r="AA45" s="1130"/>
      <c r="AB45" s="1130"/>
      <c r="AC45" s="1130"/>
      <c r="AD45" s="1130"/>
      <c r="AE45" s="1130"/>
      <c r="AF45" s="1130"/>
      <c r="AG45" s="1130"/>
      <c r="AH45" s="1130"/>
      <c r="AI45" s="1130"/>
      <c r="AJ45" s="1130"/>
      <c r="AK45" s="1130"/>
      <c r="AL45" s="1130"/>
      <c r="AM45" s="1130"/>
      <c r="AN45" s="1130"/>
      <c r="AO45" s="123" t="str">
        <f>IF(M45=Sprachen!$L$4,"J","N")</f>
        <v>N</v>
      </c>
      <c r="AP45" s="123" t="str">
        <f t="shared" si="9"/>
        <v>N</v>
      </c>
      <c r="AQ45" s="123" t="str">
        <f t="shared" si="10"/>
        <v/>
      </c>
      <c r="AR45" s="123"/>
      <c r="AS45" s="123" t="str">
        <f t="shared" si="11"/>
        <v/>
      </c>
      <c r="AT45" s="1122"/>
      <c r="AU45" s="1122"/>
      <c r="AV45" s="1122"/>
      <c r="AW45" s="171"/>
      <c r="AX45" s="87"/>
      <c r="AY45" s="87"/>
      <c r="AZ45" s="87"/>
    </row>
    <row r="46" spans="1:52" ht="29.95" customHeight="1" x14ac:dyDescent="0.25">
      <c r="A46" s="914" t="s">
        <v>954</v>
      </c>
      <c r="B46" s="915"/>
      <c r="C46" s="828"/>
      <c r="D46" s="830" t="str">
        <f>Sprachen!L300</f>
        <v>Referenzmuster</v>
      </c>
      <c r="E46" s="830"/>
      <c r="F46" s="830"/>
      <c r="G46" s="830"/>
      <c r="H46" s="830"/>
      <c r="I46" s="830"/>
      <c r="J46" s="830"/>
      <c r="K46" s="830"/>
      <c r="L46" s="830"/>
      <c r="M46" s="1127"/>
      <c r="N46" s="1128"/>
      <c r="O46" s="1127"/>
      <c r="P46" s="1128"/>
      <c r="Q46" s="1127"/>
      <c r="R46" s="1128"/>
      <c r="S46" s="1130"/>
      <c r="T46" s="1130"/>
      <c r="U46" s="1130"/>
      <c r="V46" s="1130"/>
      <c r="W46" s="1130"/>
      <c r="X46" s="1130"/>
      <c r="Y46" s="1130"/>
      <c r="Z46" s="1130"/>
      <c r="AA46" s="1130"/>
      <c r="AB46" s="1130"/>
      <c r="AC46" s="1130"/>
      <c r="AD46" s="1130"/>
      <c r="AE46" s="1130"/>
      <c r="AF46" s="1130"/>
      <c r="AG46" s="1130"/>
      <c r="AH46" s="1130"/>
      <c r="AI46" s="1130"/>
      <c r="AJ46" s="1130"/>
      <c r="AK46" s="1130"/>
      <c r="AL46" s="1130"/>
      <c r="AM46" s="1130"/>
      <c r="AN46" s="1130"/>
      <c r="AO46" s="123" t="str">
        <f>IF(M46=Sprachen!$L$4,"J","N")</f>
        <v>N</v>
      </c>
      <c r="AP46" s="123" t="str">
        <f t="shared" si="9"/>
        <v>N</v>
      </c>
      <c r="AQ46" s="123" t="str">
        <f t="shared" si="10"/>
        <v/>
      </c>
      <c r="AR46" s="123"/>
      <c r="AS46" s="123" t="str">
        <f t="shared" si="11"/>
        <v/>
      </c>
      <c r="AT46" s="1122"/>
      <c r="AU46" s="1122"/>
      <c r="AV46" s="1122"/>
      <c r="AW46" s="171"/>
      <c r="AX46" s="87"/>
      <c r="AY46" s="87"/>
      <c r="AZ46" s="87"/>
    </row>
    <row r="47" spans="1:52" ht="29.95" customHeight="1" x14ac:dyDescent="0.25">
      <c r="A47" s="914" t="s">
        <v>955</v>
      </c>
      <c r="B47" s="915"/>
      <c r="C47" s="828"/>
      <c r="D47" s="830" t="str">
        <f>Sprachen!L274</f>
        <v>Produktionskapazität</v>
      </c>
      <c r="E47" s="830"/>
      <c r="F47" s="830"/>
      <c r="G47" s="830"/>
      <c r="H47" s="830"/>
      <c r="I47" s="830"/>
      <c r="J47" s="830"/>
      <c r="K47" s="830"/>
      <c r="L47" s="830"/>
      <c r="M47" s="1127"/>
      <c r="N47" s="1128"/>
      <c r="O47" s="1127"/>
      <c r="P47" s="1128"/>
      <c r="Q47" s="1127"/>
      <c r="R47" s="1128"/>
      <c r="S47" s="1130"/>
      <c r="T47" s="1130"/>
      <c r="U47" s="1130"/>
      <c r="V47" s="1130"/>
      <c r="W47" s="1130"/>
      <c r="X47" s="1130"/>
      <c r="Y47" s="1130"/>
      <c r="Z47" s="1130"/>
      <c r="AA47" s="1130"/>
      <c r="AB47" s="1130"/>
      <c r="AC47" s="1130"/>
      <c r="AD47" s="1130"/>
      <c r="AE47" s="1130"/>
      <c r="AF47" s="1130"/>
      <c r="AG47" s="1130"/>
      <c r="AH47" s="1130"/>
      <c r="AI47" s="1130"/>
      <c r="AJ47" s="1130"/>
      <c r="AK47" s="1130"/>
      <c r="AL47" s="1130"/>
      <c r="AM47" s="1130"/>
      <c r="AN47" s="1130"/>
      <c r="AO47" s="123" t="str">
        <f>IF(M47=Sprachen!$L$4,"J","N")</f>
        <v>N</v>
      </c>
      <c r="AP47" s="123" t="str">
        <f t="shared" si="9"/>
        <v>N</v>
      </c>
      <c r="AQ47" s="123" t="str">
        <f t="shared" si="10"/>
        <v/>
      </c>
      <c r="AR47" s="123"/>
      <c r="AS47" s="123" t="str">
        <f t="shared" si="11"/>
        <v/>
      </c>
      <c r="AT47" s="1122"/>
      <c r="AU47" s="1122"/>
      <c r="AV47" s="1122"/>
      <c r="AW47" s="171"/>
      <c r="AX47" s="87"/>
      <c r="AY47" s="87"/>
      <c r="AZ47" s="87"/>
    </row>
    <row r="48" spans="1:52" ht="29.95" customHeight="1" thickBot="1" x14ac:dyDescent="0.3">
      <c r="A48" s="866" t="s">
        <v>956</v>
      </c>
      <c r="B48" s="867"/>
      <c r="C48" s="844"/>
      <c r="D48" s="846" t="str">
        <f>Sprachen!L371</f>
        <v>Werkzeuge</v>
      </c>
      <c r="E48" s="846"/>
      <c r="F48" s="846"/>
      <c r="G48" s="846"/>
      <c r="H48" s="846"/>
      <c r="I48" s="846"/>
      <c r="J48" s="846"/>
      <c r="K48" s="846"/>
      <c r="L48" s="846"/>
      <c r="M48" s="1131"/>
      <c r="N48" s="1132"/>
      <c r="O48" s="1127"/>
      <c r="P48" s="1128"/>
      <c r="Q48" s="1127"/>
      <c r="R48" s="1128"/>
      <c r="S48" s="1130"/>
      <c r="T48" s="1130"/>
      <c r="U48" s="1130"/>
      <c r="V48" s="1130"/>
      <c r="W48" s="1130"/>
      <c r="X48" s="1130"/>
      <c r="Y48" s="1130"/>
      <c r="Z48" s="1130"/>
      <c r="AA48" s="1130"/>
      <c r="AB48" s="1130"/>
      <c r="AC48" s="1130"/>
      <c r="AD48" s="1130"/>
      <c r="AE48" s="1130"/>
      <c r="AF48" s="1130"/>
      <c r="AG48" s="1130"/>
      <c r="AH48" s="1130"/>
      <c r="AI48" s="1130"/>
      <c r="AJ48" s="1130"/>
      <c r="AK48" s="1130"/>
      <c r="AL48" s="1130"/>
      <c r="AM48" s="1130"/>
      <c r="AN48" s="1130"/>
      <c r="AO48" s="123" t="str">
        <f>IF(M48=Sprachen!$L$4,"J","N")</f>
        <v>N</v>
      </c>
      <c r="AP48" s="123" t="str">
        <f t="shared" si="9"/>
        <v>N</v>
      </c>
      <c r="AQ48" s="123" t="str">
        <f t="shared" si="10"/>
        <v/>
      </c>
      <c r="AR48" s="123"/>
      <c r="AS48" s="123" t="str">
        <f t="shared" si="11"/>
        <v/>
      </c>
      <c r="AT48" s="1122"/>
      <c r="AU48" s="1122"/>
      <c r="AV48" s="1122"/>
      <c r="AW48" s="171"/>
      <c r="AX48" s="87"/>
      <c r="AY48" s="87"/>
      <c r="AZ48" s="87"/>
    </row>
    <row r="49" spans="1:52" s="16" customFormat="1" ht="20.3" customHeight="1" thickTop="1" thickBot="1" x14ac:dyDescent="0.3">
      <c r="A49" s="458" t="s">
        <v>957</v>
      </c>
      <c r="B49" s="459"/>
      <c r="C49" s="803"/>
      <c r="D49" s="804" t="str">
        <f>Sprachen!L152</f>
        <v>Generelle Nachweise</v>
      </c>
      <c r="E49" s="805"/>
      <c r="F49" s="805"/>
      <c r="G49" s="805"/>
      <c r="H49" s="805"/>
      <c r="I49" s="805"/>
      <c r="J49" s="805"/>
      <c r="K49" s="805"/>
      <c r="L49" s="805"/>
      <c r="M49" s="805"/>
      <c r="N49" s="805"/>
      <c r="O49" s="805"/>
      <c r="P49" s="805"/>
      <c r="Q49" s="805"/>
      <c r="R49" s="805"/>
      <c r="S49" s="805"/>
      <c r="T49" s="805"/>
      <c r="U49" s="805"/>
      <c r="V49" s="805"/>
      <c r="W49" s="805"/>
      <c r="X49" s="805"/>
      <c r="Y49" s="805"/>
      <c r="Z49" s="805"/>
      <c r="AA49" s="805"/>
      <c r="AB49" s="805"/>
      <c r="AC49" s="805"/>
      <c r="AD49" s="805"/>
      <c r="AE49" s="805"/>
      <c r="AF49" s="805"/>
      <c r="AG49" s="805"/>
      <c r="AH49" s="805"/>
      <c r="AI49" s="805"/>
      <c r="AJ49" s="805"/>
      <c r="AK49" s="805"/>
      <c r="AL49" s="805"/>
      <c r="AM49" s="805"/>
      <c r="AN49" s="807"/>
      <c r="AO49"/>
      <c r="AP49"/>
      <c r="AQ49"/>
      <c r="AR49"/>
      <c r="AS49"/>
      <c r="AW49" s="93"/>
      <c r="AX49" s="93"/>
      <c r="AY49" s="93"/>
      <c r="AZ49" s="93"/>
    </row>
    <row r="50" spans="1:52" ht="29.95" customHeight="1" thickTop="1" x14ac:dyDescent="0.25">
      <c r="A50" s="808" t="s">
        <v>958</v>
      </c>
      <c r="B50" s="809"/>
      <c r="C50" s="810"/>
      <c r="D50" s="811" t="str">
        <f>Sprachen!L226</f>
        <v xml:space="preserve">Nachweise zur Einhaltung gesetzlicher Anforderungen </v>
      </c>
      <c r="E50" s="811"/>
      <c r="F50" s="811"/>
      <c r="G50" s="811"/>
      <c r="H50" s="811"/>
      <c r="I50" s="811"/>
      <c r="J50" s="811"/>
      <c r="K50" s="811"/>
      <c r="L50" s="811"/>
      <c r="M50" s="1135"/>
      <c r="N50" s="1135"/>
      <c r="O50" s="1127"/>
      <c r="P50" s="1128"/>
      <c r="Q50" s="1127"/>
      <c r="R50" s="1128"/>
      <c r="S50" s="1130"/>
      <c r="T50" s="1130"/>
      <c r="U50" s="1130"/>
      <c r="V50" s="1130"/>
      <c r="W50" s="1130"/>
      <c r="X50" s="1130"/>
      <c r="Y50" s="1130"/>
      <c r="Z50" s="1130"/>
      <c r="AA50" s="1130"/>
      <c r="AB50" s="1130"/>
      <c r="AC50" s="1130"/>
      <c r="AD50" s="1130"/>
      <c r="AE50" s="1130"/>
      <c r="AF50" s="1130"/>
      <c r="AG50" s="1130"/>
      <c r="AH50" s="1130"/>
      <c r="AI50" s="1130"/>
      <c r="AJ50" s="1130"/>
      <c r="AK50" s="1130"/>
      <c r="AL50" s="1130"/>
      <c r="AM50" s="1130"/>
      <c r="AN50" s="1130"/>
      <c r="AO50" s="123" t="str">
        <f>IF(M50=Sprachen!$L$4,"J","N")</f>
        <v>N</v>
      </c>
      <c r="AP50" s="123" t="str">
        <f t="shared" si="9"/>
        <v>N</v>
      </c>
      <c r="AQ50" s="123" t="str">
        <f t="shared" si="10"/>
        <v/>
      </c>
      <c r="AR50" s="123"/>
      <c r="AS50" s="123" t="str">
        <f t="shared" si="11"/>
        <v/>
      </c>
      <c r="AT50" s="1122" t="str">
        <f>IF(IFERROR(VLOOKUP("Fehlt",AS50:AS58,1,FALSE)="Fehlt",FALSE),"X","")</f>
        <v/>
      </c>
      <c r="AU50" s="1122" t="str">
        <f>IF(OR(IFERROR(VLOOKUP("N",AS50:AS58,1,FALSE),FALSE)="N",IFERROR(VLOOKUP("Fehlt",AS50:AS58,1,FALSE),FALSE)="Fehlt")=FALSE,"X","")</f>
        <v>X</v>
      </c>
      <c r="AV50" s="1122" t="str">
        <f>IF(IFERROR(VLOOKUP("N",AS50:AS58,1,FALSE),FALSE)="N","X","")</f>
        <v/>
      </c>
      <c r="AW50" s="171"/>
      <c r="AX50" s="87"/>
      <c r="AY50" s="87"/>
      <c r="AZ50" s="87"/>
    </row>
    <row r="51" spans="1:52" ht="29.95" customHeight="1" x14ac:dyDescent="0.25">
      <c r="A51" s="827" t="s">
        <v>959</v>
      </c>
      <c r="B51" s="828"/>
      <c r="C51" s="829"/>
      <c r="D51" s="830" t="str">
        <f>Sprachen!L264</f>
        <v>PPF-Status Lieferkette</v>
      </c>
      <c r="E51" s="830"/>
      <c r="F51" s="830"/>
      <c r="G51" s="830"/>
      <c r="H51" s="830"/>
      <c r="I51" s="830"/>
      <c r="J51" s="830"/>
      <c r="K51" s="830"/>
      <c r="L51" s="830"/>
      <c r="M51" s="1135"/>
      <c r="N51" s="1135"/>
      <c r="O51" s="1127"/>
      <c r="P51" s="1128"/>
      <c r="Q51" s="1127"/>
      <c r="R51" s="1128"/>
      <c r="S51" s="1130"/>
      <c r="T51" s="1130"/>
      <c r="U51" s="1130"/>
      <c r="V51" s="1130"/>
      <c r="W51" s="1130"/>
      <c r="X51" s="1130"/>
      <c r="Y51" s="1130"/>
      <c r="Z51" s="1130"/>
      <c r="AA51" s="1130"/>
      <c r="AB51" s="1130"/>
      <c r="AC51" s="1130"/>
      <c r="AD51" s="1130"/>
      <c r="AE51" s="1130"/>
      <c r="AF51" s="1130"/>
      <c r="AG51" s="1130"/>
      <c r="AH51" s="1130"/>
      <c r="AI51" s="1130"/>
      <c r="AJ51" s="1130"/>
      <c r="AK51" s="1130"/>
      <c r="AL51" s="1130"/>
      <c r="AM51" s="1130"/>
      <c r="AN51" s="1130"/>
      <c r="AO51" s="123" t="str">
        <f>IF(M51=Sprachen!$L$4,"J","N")</f>
        <v>N</v>
      </c>
      <c r="AP51" s="123" t="str">
        <f t="shared" si="9"/>
        <v>N</v>
      </c>
      <c r="AQ51" s="123" t="str">
        <f t="shared" si="10"/>
        <v/>
      </c>
      <c r="AR51" s="123"/>
      <c r="AS51" s="123" t="str">
        <f t="shared" si="11"/>
        <v/>
      </c>
      <c r="AT51" s="1122"/>
      <c r="AU51" s="1122"/>
      <c r="AV51" s="1122"/>
      <c r="AW51" s="171"/>
      <c r="AX51" s="87"/>
      <c r="AY51" s="87"/>
      <c r="AZ51" s="87"/>
    </row>
    <row r="52" spans="1:52" ht="29.95" customHeight="1" x14ac:dyDescent="0.25">
      <c r="A52" s="914" t="s">
        <v>960</v>
      </c>
      <c r="B52" s="915"/>
      <c r="C52" s="828"/>
      <c r="D52" s="830" t="str">
        <f>Sprachen!L292</f>
        <v>Prüfmittelliste Produkt und Produktionsprozess</v>
      </c>
      <c r="E52" s="830"/>
      <c r="F52" s="830"/>
      <c r="G52" s="830"/>
      <c r="H52" s="830"/>
      <c r="I52" s="830"/>
      <c r="J52" s="830"/>
      <c r="K52" s="830"/>
      <c r="L52" s="830"/>
      <c r="M52" s="1135"/>
      <c r="N52" s="1135"/>
      <c r="O52" s="1127"/>
      <c r="P52" s="1128"/>
      <c r="Q52" s="1127"/>
      <c r="R52" s="1128"/>
      <c r="S52" s="1130"/>
      <c r="T52" s="1130"/>
      <c r="U52" s="1130"/>
      <c r="V52" s="1130"/>
      <c r="W52" s="1130"/>
      <c r="X52" s="1130"/>
      <c r="Y52" s="1130"/>
      <c r="Z52" s="1130"/>
      <c r="AA52" s="1130"/>
      <c r="AB52" s="1130"/>
      <c r="AC52" s="1130"/>
      <c r="AD52" s="1130"/>
      <c r="AE52" s="1130"/>
      <c r="AF52" s="1130"/>
      <c r="AG52" s="1130"/>
      <c r="AH52" s="1130"/>
      <c r="AI52" s="1130"/>
      <c r="AJ52" s="1130"/>
      <c r="AK52" s="1130"/>
      <c r="AL52" s="1130"/>
      <c r="AM52" s="1130"/>
      <c r="AN52" s="1130"/>
      <c r="AO52" s="123" t="str">
        <f>IF(M52=Sprachen!$L$4,"J","N")</f>
        <v>N</v>
      </c>
      <c r="AP52" s="123" t="str">
        <f t="shared" si="9"/>
        <v>N</v>
      </c>
      <c r="AQ52" s="123" t="str">
        <f t="shared" si="10"/>
        <v/>
      </c>
      <c r="AR52" s="123"/>
      <c r="AS52" s="123" t="str">
        <f t="shared" si="11"/>
        <v/>
      </c>
      <c r="AT52" s="1122"/>
      <c r="AU52" s="1122"/>
      <c r="AV52" s="1122"/>
      <c r="AW52" s="171"/>
      <c r="AX52" s="87"/>
      <c r="AY52" s="87"/>
      <c r="AZ52" s="87"/>
    </row>
    <row r="53" spans="1:52" ht="29.95" customHeight="1" x14ac:dyDescent="0.25">
      <c r="A53" s="914" t="s">
        <v>961</v>
      </c>
      <c r="B53" s="915"/>
      <c r="C53" s="828"/>
      <c r="D53" s="830" t="str">
        <f>Sprachen!L291</f>
        <v>Prüfmittelfähigkeitsnachweis Produkt u. Produktionsprozess</v>
      </c>
      <c r="E53" s="830"/>
      <c r="F53" s="830"/>
      <c r="G53" s="830"/>
      <c r="H53" s="830"/>
      <c r="I53" s="830"/>
      <c r="J53" s="830"/>
      <c r="K53" s="830"/>
      <c r="L53" s="830"/>
      <c r="M53" s="1135"/>
      <c r="N53" s="1135"/>
      <c r="O53" s="1127"/>
      <c r="P53" s="1128"/>
      <c r="Q53" s="1127"/>
      <c r="R53" s="1128"/>
      <c r="S53" s="1130"/>
      <c r="T53" s="1130"/>
      <c r="U53" s="1130"/>
      <c r="V53" s="1130"/>
      <c r="W53" s="1130"/>
      <c r="X53" s="1130"/>
      <c r="Y53" s="1130"/>
      <c r="Z53" s="1130"/>
      <c r="AA53" s="1130"/>
      <c r="AB53" s="1130"/>
      <c r="AC53" s="1130"/>
      <c r="AD53" s="1130"/>
      <c r="AE53" s="1130"/>
      <c r="AF53" s="1130"/>
      <c r="AG53" s="1130"/>
      <c r="AH53" s="1130"/>
      <c r="AI53" s="1130"/>
      <c r="AJ53" s="1130"/>
      <c r="AK53" s="1130"/>
      <c r="AL53" s="1130"/>
      <c r="AM53" s="1130"/>
      <c r="AN53" s="1130"/>
      <c r="AO53" s="123" t="str">
        <f>IF(M53=Sprachen!$L$4,"J","N")</f>
        <v>N</v>
      </c>
      <c r="AP53" s="123" t="str">
        <f t="shared" si="9"/>
        <v>N</v>
      </c>
      <c r="AQ53" s="123" t="str">
        <f t="shared" si="10"/>
        <v/>
      </c>
      <c r="AR53" s="123"/>
      <c r="AS53" s="123" t="str">
        <f t="shared" si="11"/>
        <v/>
      </c>
      <c r="AT53" s="1122"/>
      <c r="AU53" s="1122"/>
      <c r="AV53" s="1122"/>
      <c r="AW53" s="171"/>
      <c r="AX53" s="87"/>
      <c r="AY53" s="87"/>
      <c r="AZ53" s="87"/>
    </row>
    <row r="54" spans="1:52" ht="29.95" customHeight="1" x14ac:dyDescent="0.25">
      <c r="A54" s="914" t="s">
        <v>962</v>
      </c>
      <c r="B54" s="915"/>
      <c r="C54" s="828"/>
      <c r="D54" s="830" t="str">
        <f>Sprachen!L341</f>
        <v>Teilelebenslauf</v>
      </c>
      <c r="E54" s="830"/>
      <c r="F54" s="830"/>
      <c r="G54" s="830"/>
      <c r="H54" s="830"/>
      <c r="I54" s="830"/>
      <c r="J54" s="830"/>
      <c r="K54" s="830"/>
      <c r="L54" s="830"/>
      <c r="M54" s="1135"/>
      <c r="N54" s="1135"/>
      <c r="O54" s="1127"/>
      <c r="P54" s="1128"/>
      <c r="Q54" s="1127"/>
      <c r="R54" s="1128"/>
      <c r="S54" s="1130"/>
      <c r="T54" s="1130"/>
      <c r="U54" s="1130"/>
      <c r="V54" s="1130"/>
      <c r="W54" s="1130"/>
      <c r="X54" s="1130"/>
      <c r="Y54" s="1130"/>
      <c r="Z54" s="1130"/>
      <c r="AA54" s="1130"/>
      <c r="AB54" s="1130"/>
      <c r="AC54" s="1130"/>
      <c r="AD54" s="1130"/>
      <c r="AE54" s="1130"/>
      <c r="AF54" s="1130"/>
      <c r="AG54" s="1130"/>
      <c r="AH54" s="1130"/>
      <c r="AI54" s="1130"/>
      <c r="AJ54" s="1130"/>
      <c r="AK54" s="1130"/>
      <c r="AL54" s="1130"/>
      <c r="AM54" s="1130"/>
      <c r="AN54" s="1130"/>
      <c r="AO54" s="123" t="str">
        <f>IF(M54=Sprachen!$L$4,"J","N")</f>
        <v>N</v>
      </c>
      <c r="AP54" s="123" t="str">
        <f t="shared" si="9"/>
        <v>N</v>
      </c>
      <c r="AQ54" s="123" t="str">
        <f t="shared" si="10"/>
        <v/>
      </c>
      <c r="AR54" s="123"/>
      <c r="AS54" s="123" t="str">
        <f t="shared" si="11"/>
        <v/>
      </c>
      <c r="AT54" s="1122"/>
      <c r="AU54" s="1122"/>
      <c r="AV54" s="1122"/>
      <c r="AW54" s="171"/>
      <c r="AX54" s="87"/>
      <c r="AY54" s="87"/>
      <c r="AZ54" s="87"/>
    </row>
    <row r="55" spans="1:52" ht="29.95" customHeight="1" x14ac:dyDescent="0.25">
      <c r="A55" s="914" t="s">
        <v>963</v>
      </c>
      <c r="B55" s="915"/>
      <c r="C55" s="828"/>
      <c r="D55" s="830" t="str">
        <f>Sprachen!L113</f>
        <v>Eignungsnachweis der eingesetzten Ladungsträger inkl. Lagerung</v>
      </c>
      <c r="E55" s="830"/>
      <c r="F55" s="830"/>
      <c r="G55" s="830"/>
      <c r="H55" s="830"/>
      <c r="I55" s="830"/>
      <c r="J55" s="830"/>
      <c r="K55" s="830"/>
      <c r="L55" s="830"/>
      <c r="M55" s="1127"/>
      <c r="N55" s="1128"/>
      <c r="O55" s="1127"/>
      <c r="P55" s="1128"/>
      <c r="Q55" s="1127"/>
      <c r="R55" s="1128"/>
      <c r="S55" s="1130"/>
      <c r="T55" s="1130"/>
      <c r="U55" s="1130"/>
      <c r="V55" s="1130"/>
      <c r="W55" s="1130"/>
      <c r="X55" s="1130"/>
      <c r="Y55" s="1130"/>
      <c r="Z55" s="1130"/>
      <c r="AA55" s="1130"/>
      <c r="AB55" s="1130"/>
      <c r="AC55" s="1130"/>
      <c r="AD55" s="1130"/>
      <c r="AE55" s="1130"/>
      <c r="AF55" s="1130"/>
      <c r="AG55" s="1130"/>
      <c r="AH55" s="1130"/>
      <c r="AI55" s="1130"/>
      <c r="AJ55" s="1130"/>
      <c r="AK55" s="1130"/>
      <c r="AL55" s="1130"/>
      <c r="AM55" s="1130"/>
      <c r="AN55" s="1130"/>
      <c r="AO55" s="123" t="str">
        <f>IF(M55=Sprachen!$L$4,"J","N")</f>
        <v>N</v>
      </c>
      <c r="AP55" s="123" t="str">
        <f t="shared" si="9"/>
        <v>N</v>
      </c>
      <c r="AQ55" s="123" t="str">
        <f t="shared" si="10"/>
        <v/>
      </c>
      <c r="AR55" s="123"/>
      <c r="AS55" s="123" t="str">
        <f t="shared" si="11"/>
        <v/>
      </c>
      <c r="AT55" s="1122"/>
      <c r="AU55" s="1122"/>
      <c r="AV55" s="1122"/>
      <c r="AW55" s="171"/>
      <c r="AX55" s="87"/>
      <c r="AY55" s="87"/>
      <c r="AZ55" s="87"/>
    </row>
    <row r="56" spans="1:52" ht="50.15" customHeight="1" x14ac:dyDescent="0.25">
      <c r="A56" s="914" t="s">
        <v>964</v>
      </c>
      <c r="B56" s="915"/>
      <c r="C56" s="828"/>
      <c r="D56" s="830" t="str">
        <f>Sprachen!L107</f>
        <v>Dokumentation der Vereinbarungen zum Befundungs- und Analyseprozess
- Reklamationsbearbeitung (z.B. 8D)
- Schadteilanalyse Feld</v>
      </c>
      <c r="E56" s="830"/>
      <c r="F56" s="830"/>
      <c r="G56" s="830"/>
      <c r="H56" s="830"/>
      <c r="I56" s="830"/>
      <c r="J56" s="830"/>
      <c r="K56" s="830"/>
      <c r="L56" s="830"/>
      <c r="M56" s="1135"/>
      <c r="N56" s="1135"/>
      <c r="O56" s="1127"/>
      <c r="P56" s="1128"/>
      <c r="Q56" s="1127"/>
      <c r="R56" s="1128"/>
      <c r="S56" s="1130"/>
      <c r="T56" s="1130"/>
      <c r="U56" s="1130"/>
      <c r="V56" s="1130"/>
      <c r="W56" s="1130"/>
      <c r="X56" s="1130"/>
      <c r="Y56" s="1130"/>
      <c r="Z56" s="1130"/>
      <c r="AA56" s="1130"/>
      <c r="AB56" s="1130"/>
      <c r="AC56" s="1130"/>
      <c r="AD56" s="1130"/>
      <c r="AE56" s="1130"/>
      <c r="AF56" s="1130"/>
      <c r="AG56" s="1130"/>
      <c r="AH56" s="1130"/>
      <c r="AI56" s="1130"/>
      <c r="AJ56" s="1130"/>
      <c r="AK56" s="1130"/>
      <c r="AL56" s="1130"/>
      <c r="AM56" s="1130"/>
      <c r="AN56" s="1130"/>
      <c r="AO56" s="123" t="str">
        <f>IF(M56=Sprachen!$L$4,"J","N")</f>
        <v>N</v>
      </c>
      <c r="AP56" s="123" t="str">
        <f t="shared" si="9"/>
        <v>N</v>
      </c>
      <c r="AQ56" s="123" t="str">
        <f t="shared" si="10"/>
        <v/>
      </c>
      <c r="AR56" s="123"/>
      <c r="AS56" s="123" t="str">
        <f t="shared" si="11"/>
        <v/>
      </c>
      <c r="AT56" s="1122"/>
      <c r="AU56" s="1122"/>
      <c r="AV56" s="1122"/>
      <c r="AW56" s="171"/>
      <c r="AX56" s="87"/>
      <c r="AY56" s="87"/>
      <c r="AZ56" s="87"/>
    </row>
    <row r="57" spans="1:52" ht="29.95" customHeight="1" x14ac:dyDescent="0.25">
      <c r="A57" s="914" t="s">
        <v>965</v>
      </c>
      <c r="B57" s="915"/>
      <c r="C57" s="828"/>
      <c r="D57" s="830" t="str">
        <f>Sprachen!L106</f>
        <v>Dokumentation der Vereinbarung zur Requalifikation</v>
      </c>
      <c r="E57" s="830"/>
      <c r="F57" s="830"/>
      <c r="G57" s="830"/>
      <c r="H57" s="830"/>
      <c r="I57" s="830"/>
      <c r="J57" s="830"/>
      <c r="K57" s="830"/>
      <c r="L57" s="830"/>
      <c r="M57" s="1135"/>
      <c r="N57" s="1135"/>
      <c r="O57" s="1127"/>
      <c r="P57" s="1128"/>
      <c r="Q57" s="1127"/>
      <c r="R57" s="1128"/>
      <c r="S57" s="1130"/>
      <c r="T57" s="1130"/>
      <c r="U57" s="1130"/>
      <c r="V57" s="1130"/>
      <c r="W57" s="1130"/>
      <c r="X57" s="1130"/>
      <c r="Y57" s="1130"/>
      <c r="Z57" s="1130"/>
      <c r="AA57" s="1130"/>
      <c r="AB57" s="1130"/>
      <c r="AC57" s="1130"/>
      <c r="AD57" s="1130"/>
      <c r="AE57" s="1130"/>
      <c r="AF57" s="1130"/>
      <c r="AG57" s="1130"/>
      <c r="AH57" s="1130"/>
      <c r="AI57" s="1130"/>
      <c r="AJ57" s="1130"/>
      <c r="AK57" s="1130"/>
      <c r="AL57" s="1130"/>
      <c r="AM57" s="1130"/>
      <c r="AN57" s="1130"/>
      <c r="AO57" s="123" t="str">
        <f>IF(M57=Sprachen!$L$4,"J","N")</f>
        <v>N</v>
      </c>
      <c r="AP57" s="123" t="str">
        <f t="shared" si="9"/>
        <v>N</v>
      </c>
      <c r="AQ57" s="123" t="str">
        <f t="shared" si="10"/>
        <v/>
      </c>
      <c r="AR57" s="123"/>
      <c r="AS57" s="123" t="str">
        <f t="shared" si="11"/>
        <v/>
      </c>
      <c r="AT57" s="1122"/>
      <c r="AU57" s="1122"/>
      <c r="AV57" s="1122"/>
      <c r="AW57" s="171"/>
      <c r="AX57" s="87"/>
      <c r="AY57" s="87"/>
      <c r="AZ57" s="87"/>
    </row>
    <row r="58" spans="1:52" ht="29.95" customHeight="1" thickBot="1" x14ac:dyDescent="0.3">
      <c r="A58" s="1136" t="s">
        <v>966</v>
      </c>
      <c r="B58" s="1137"/>
      <c r="C58" s="1138"/>
      <c r="D58" s="1139" t="str">
        <f>Sprachen!L327</f>
        <v>Sonstiges</v>
      </c>
      <c r="E58" s="1139"/>
      <c r="F58" s="1139"/>
      <c r="G58" s="1139"/>
      <c r="H58" s="1139"/>
      <c r="I58" s="1139"/>
      <c r="J58" s="1139"/>
      <c r="K58" s="1139"/>
      <c r="L58" s="1139"/>
      <c r="M58" s="1140"/>
      <c r="N58" s="1140"/>
      <c r="O58" s="1141"/>
      <c r="P58" s="1142"/>
      <c r="Q58" s="1141"/>
      <c r="R58" s="1142"/>
      <c r="S58" s="1143"/>
      <c r="T58" s="1143"/>
      <c r="U58" s="1143"/>
      <c r="V58" s="1143"/>
      <c r="W58" s="1143"/>
      <c r="X58" s="1143"/>
      <c r="Y58" s="1143"/>
      <c r="Z58" s="1143"/>
      <c r="AA58" s="1143"/>
      <c r="AB58" s="1143"/>
      <c r="AC58" s="1143"/>
      <c r="AD58" s="1143"/>
      <c r="AE58" s="1143"/>
      <c r="AF58" s="1143"/>
      <c r="AG58" s="1143"/>
      <c r="AH58" s="1143"/>
      <c r="AI58" s="1143"/>
      <c r="AJ58" s="1143"/>
      <c r="AK58" s="1143"/>
      <c r="AL58" s="1143"/>
      <c r="AM58" s="1143"/>
      <c r="AN58" s="1143"/>
      <c r="AO58" s="123" t="str">
        <f>IF(M58=Sprachen!$L$4,"J","N")</f>
        <v>N</v>
      </c>
      <c r="AP58" s="123" t="str">
        <f t="shared" si="9"/>
        <v>N</v>
      </c>
      <c r="AQ58" s="123" t="str">
        <f t="shared" si="10"/>
        <v/>
      </c>
      <c r="AR58" s="123"/>
      <c r="AS58" s="123" t="str">
        <f t="shared" si="11"/>
        <v/>
      </c>
      <c r="AT58" s="1122"/>
      <c r="AU58" s="1122"/>
      <c r="AV58" s="1122"/>
      <c r="AW58" s="171"/>
      <c r="AX58" s="87"/>
      <c r="AY58" s="87"/>
      <c r="AZ58" s="87"/>
    </row>
    <row r="59" spans="1:52" s="16" customFormat="1" ht="15" hidden="1" thickTop="1" thickBot="1" x14ac:dyDescent="0.3">
      <c r="A59" s="1144" t="s">
        <v>967</v>
      </c>
      <c r="B59" s="1145"/>
      <c r="C59" s="1146"/>
      <c r="D59" s="1147" t="str">
        <f>Sprachen!L230</f>
        <v>Nachweise zur Software</v>
      </c>
      <c r="E59" s="806"/>
      <c r="F59" s="806"/>
      <c r="G59" s="806"/>
      <c r="H59" s="806"/>
      <c r="I59" s="806"/>
      <c r="J59" s="806"/>
      <c r="K59" s="806"/>
      <c r="L59" s="806"/>
      <c r="M59" s="806"/>
      <c r="N59" s="806"/>
      <c r="O59" s="806"/>
      <c r="P59" s="806"/>
      <c r="Q59" s="806"/>
      <c r="R59" s="806"/>
      <c r="S59" s="806"/>
      <c r="T59" s="806"/>
      <c r="U59" s="806"/>
      <c r="V59" s="806"/>
      <c r="W59" s="806"/>
      <c r="X59" s="806"/>
      <c r="Y59" s="806"/>
      <c r="Z59" s="806"/>
      <c r="AA59" s="806"/>
      <c r="AB59" s="806"/>
      <c r="AC59" s="806"/>
      <c r="AD59" s="806"/>
      <c r="AE59" s="806"/>
      <c r="AF59" s="806"/>
      <c r="AG59" s="806"/>
      <c r="AH59" s="806"/>
      <c r="AI59" s="806"/>
      <c r="AJ59" s="806"/>
      <c r="AK59" s="806"/>
      <c r="AL59" s="806"/>
      <c r="AM59" s="806"/>
      <c r="AN59" s="1148"/>
      <c r="AO59"/>
      <c r="AP59"/>
      <c r="AQ59"/>
      <c r="AR59"/>
      <c r="AS59"/>
      <c r="AW59" s="93"/>
      <c r="AX59" s="93"/>
      <c r="AY59" s="93"/>
      <c r="AZ59" s="93"/>
    </row>
    <row r="60" spans="1:52" ht="15" hidden="1" thickTop="1" thickBot="1" x14ac:dyDescent="0.3">
      <c r="A60" s="1149" t="str">
        <f>Sprachen!L325</f>
        <v>Softwarefreigabe erforderlich</v>
      </c>
      <c r="B60" s="1150"/>
      <c r="C60" s="1150"/>
      <c r="D60" s="1150"/>
      <c r="E60" s="1150"/>
      <c r="F60" s="1150"/>
      <c r="G60" s="1150"/>
      <c r="H60" s="1150"/>
      <c r="I60" s="1150"/>
      <c r="J60" s="1150"/>
      <c r="K60" s="1150"/>
      <c r="L60" s="1150"/>
      <c r="M60" s="1150"/>
      <c r="N60" s="1150"/>
      <c r="O60" s="1150"/>
      <c r="P60" s="1150"/>
      <c r="Q60" s="1150"/>
      <c r="R60" s="1151"/>
      <c r="S60" s="1152" t="str">
        <f>IF('PPF Abstimmung'!S198&lt;&gt;"",'PPF Abstimmung'!S198,"")</f>
        <v/>
      </c>
      <c r="T60" s="1153"/>
      <c r="U60" s="1153"/>
      <c r="V60" s="1153"/>
      <c r="W60" s="1153"/>
      <c r="X60" s="1153"/>
      <c r="Y60" s="1153"/>
      <c r="Z60" s="1153"/>
      <c r="AA60" s="1154"/>
      <c r="AB60" s="85"/>
      <c r="AC60" s="85"/>
      <c r="AD60" s="85"/>
      <c r="AE60" s="85"/>
      <c r="AF60" s="85"/>
      <c r="AG60" s="85"/>
      <c r="AH60" s="85"/>
      <c r="AI60" s="85"/>
      <c r="AJ60" s="85"/>
      <c r="AK60" s="85"/>
      <c r="AL60" s="85"/>
      <c r="AM60" s="85"/>
      <c r="AN60" s="86"/>
      <c r="AW60" s="87"/>
      <c r="AX60" s="87"/>
      <c r="AY60" s="87"/>
      <c r="AZ60" s="87"/>
    </row>
    <row r="61" spans="1:52" ht="36.75" hidden="1" customHeight="1" thickTop="1" x14ac:dyDescent="0.25">
      <c r="A61" s="808" t="s">
        <v>968</v>
      </c>
      <c r="B61" s="809"/>
      <c r="C61" s="810"/>
      <c r="D61" s="811" t="str">
        <f>Sprachen!L331</f>
        <v>SW-Einsatzfreigabe (z. B. Anlage 5 „Deckblatt PPF Software“)</v>
      </c>
      <c r="E61" s="811"/>
      <c r="F61" s="811"/>
      <c r="G61" s="811"/>
      <c r="H61" s="811"/>
      <c r="I61" s="811"/>
      <c r="J61" s="811"/>
      <c r="K61" s="811"/>
      <c r="L61" s="811"/>
      <c r="M61" s="916" t="str">
        <f>IF(AS2="X",Sprachen!L4,"")</f>
        <v/>
      </c>
      <c r="N61" s="916"/>
      <c r="O61" s="1155"/>
      <c r="P61" s="1155"/>
      <c r="Q61" s="1155"/>
      <c r="R61" s="1155"/>
      <c r="S61" s="1155"/>
      <c r="T61" s="1155"/>
      <c r="U61" s="1155"/>
      <c r="V61" s="1155"/>
      <c r="W61" s="1155"/>
      <c r="X61" s="1155"/>
      <c r="Y61" s="1155"/>
      <c r="Z61" s="1155"/>
      <c r="AA61" s="1155"/>
      <c r="AB61" s="1156"/>
      <c r="AC61" s="1156"/>
      <c r="AD61" s="1156"/>
      <c r="AE61" s="1156"/>
      <c r="AF61" s="1156"/>
      <c r="AG61" s="1156"/>
      <c r="AH61" s="1156"/>
      <c r="AI61" s="1156"/>
      <c r="AJ61" s="1156"/>
      <c r="AK61" s="1156"/>
      <c r="AL61" s="1156"/>
      <c r="AM61" s="1156"/>
      <c r="AN61" s="1157"/>
      <c r="AO61" s="123" t="str">
        <f>IF(M61=Sprachen!$L$4,"J","N")</f>
        <v>N</v>
      </c>
      <c r="AP61" s="123" t="str">
        <f t="shared" ref="AP61:AP71" si="12">IF(OR(O61="X",Q61="X"),"J","N")</f>
        <v>N</v>
      </c>
      <c r="AQ61" s="123" t="str">
        <f t="shared" ref="AQ61:AQ71" si="13">IF(AND(AO61="J",AP61="J"),0,IF(AND(AO61="J",AP61="N"),-1,""))</f>
        <v/>
      </c>
      <c r="AR61" s="123"/>
      <c r="AS61" s="123" t="str">
        <f t="shared" ref="AS61:AS71" si="14">IF(O61="X","J",IF(AP61="N",IF(AQ61=-1,"Fehlt",""),"N"))</f>
        <v/>
      </c>
      <c r="AT61" s="1122" t="str">
        <f>IF(IFERROR(VLOOKUP("Fehlt",AS61:AS71,1,FALSE)="Fehlt",FALSE),"X","")</f>
        <v/>
      </c>
      <c r="AU61" s="1122" t="str">
        <f>IF(OR(IFERROR(VLOOKUP("N",AS61:AS71,1,FALSE),FALSE)="N",IFERROR(VLOOKUP("Fehlt",AS61:AS71,1,FALSE),FALSE)="Fehlt")=FALSE,"X","")</f>
        <v>X</v>
      </c>
      <c r="AV61" s="1122" t="str">
        <f>IF(IFERROR(VLOOKUP("N",AS61:AS71,1,FALSE),FALSE)="N","X","")</f>
        <v/>
      </c>
      <c r="AW61" s="171"/>
      <c r="AX61" s="87"/>
      <c r="AY61" s="87"/>
      <c r="AZ61" s="87"/>
    </row>
    <row r="62" spans="1:52" ht="33.700000000000003" hidden="1" customHeight="1" x14ac:dyDescent="0.25">
      <c r="A62" s="827" t="s">
        <v>969</v>
      </c>
      <c r="B62" s="828"/>
      <c r="C62" s="829"/>
      <c r="D62" s="830" t="str">
        <f>Sprachen!L138</f>
        <v>Festlegung des Kontextes („Scope“) des zu liefernden Softwareproduktes</v>
      </c>
      <c r="E62" s="830"/>
      <c r="F62" s="830"/>
      <c r="G62" s="830"/>
      <c r="H62" s="830"/>
      <c r="I62" s="830"/>
      <c r="J62" s="830"/>
      <c r="K62" s="830"/>
      <c r="L62" s="830"/>
      <c r="M62" s="916" t="str">
        <f>IF(AS2="X",Sprachen!L4,"")</f>
        <v/>
      </c>
      <c r="N62" s="916"/>
      <c r="O62" s="901"/>
      <c r="P62" s="901"/>
      <c r="Q62" s="901"/>
      <c r="R62" s="901"/>
      <c r="S62" s="901"/>
      <c r="T62" s="901"/>
      <c r="U62" s="901"/>
      <c r="V62" s="901"/>
      <c r="W62" s="901"/>
      <c r="X62" s="901"/>
      <c r="Y62" s="901"/>
      <c r="Z62" s="901"/>
      <c r="AA62" s="901"/>
      <c r="AB62" s="1130"/>
      <c r="AC62" s="1130"/>
      <c r="AD62" s="1130"/>
      <c r="AE62" s="1130"/>
      <c r="AF62" s="1130"/>
      <c r="AG62" s="1130"/>
      <c r="AH62" s="1130"/>
      <c r="AI62" s="1130"/>
      <c r="AJ62" s="1130"/>
      <c r="AK62" s="1130"/>
      <c r="AL62" s="1130"/>
      <c r="AM62" s="1130"/>
      <c r="AN62" s="1158"/>
      <c r="AO62" s="123" t="str">
        <f>IF(M62=Sprachen!$L$4,"J","N")</f>
        <v>N</v>
      </c>
      <c r="AP62" s="123" t="str">
        <f t="shared" si="12"/>
        <v>N</v>
      </c>
      <c r="AQ62" s="123" t="str">
        <f t="shared" si="13"/>
        <v/>
      </c>
      <c r="AR62" s="123"/>
      <c r="AS62" s="123" t="str">
        <f t="shared" si="14"/>
        <v/>
      </c>
      <c r="AT62" s="1122"/>
      <c r="AU62" s="1122"/>
      <c r="AV62" s="1122"/>
      <c r="AW62" s="171"/>
      <c r="AX62" s="87"/>
      <c r="AY62" s="87"/>
      <c r="AZ62" s="87"/>
    </row>
    <row r="63" spans="1:52" ht="69" hidden="1" customHeight="1" x14ac:dyDescent="0.25">
      <c r="A63" s="914" t="s">
        <v>970</v>
      </c>
      <c r="B63" s="915"/>
      <c r="C63" s="828"/>
      <c r="D63" s="830" t="str">
        <f>Sprachen!L297</f>
        <v>Referenz zu vertraglich festgelegten Qualitätsanforderungen
(z. B. Coding Guidelines, Codemetriken, Testabdeckung)</v>
      </c>
      <c r="E63" s="830"/>
      <c r="F63" s="830"/>
      <c r="G63" s="830"/>
      <c r="H63" s="830"/>
      <c r="I63" s="830"/>
      <c r="J63" s="830"/>
      <c r="K63" s="830"/>
      <c r="L63" s="830"/>
      <c r="M63" s="916" t="str">
        <f>IF(AS2="X",Sprachen!L4,"")</f>
        <v/>
      </c>
      <c r="N63" s="916"/>
      <c r="O63" s="901"/>
      <c r="P63" s="901"/>
      <c r="Q63" s="901"/>
      <c r="R63" s="901"/>
      <c r="S63" s="901"/>
      <c r="T63" s="901"/>
      <c r="U63" s="901"/>
      <c r="V63" s="901"/>
      <c r="W63" s="901"/>
      <c r="X63" s="901"/>
      <c r="Y63" s="901"/>
      <c r="Z63" s="901"/>
      <c r="AA63" s="901"/>
      <c r="AB63" s="1130"/>
      <c r="AC63" s="1130"/>
      <c r="AD63" s="1130"/>
      <c r="AE63" s="1130"/>
      <c r="AF63" s="1130"/>
      <c r="AG63" s="1130"/>
      <c r="AH63" s="1130"/>
      <c r="AI63" s="1130"/>
      <c r="AJ63" s="1130"/>
      <c r="AK63" s="1130"/>
      <c r="AL63" s="1130"/>
      <c r="AM63" s="1130"/>
      <c r="AN63" s="1158"/>
      <c r="AO63" s="123" t="str">
        <f>IF(M63=Sprachen!$L$4,"J","N")</f>
        <v>N</v>
      </c>
      <c r="AP63" s="123" t="str">
        <f t="shared" si="12"/>
        <v>N</v>
      </c>
      <c r="AQ63" s="123" t="str">
        <f t="shared" si="13"/>
        <v/>
      </c>
      <c r="AR63" s="123"/>
      <c r="AS63" s="123" t="str">
        <f t="shared" si="14"/>
        <v/>
      </c>
      <c r="AT63" s="1122"/>
      <c r="AU63" s="1122"/>
      <c r="AV63" s="1122"/>
      <c r="AW63" s="171"/>
      <c r="AX63" s="87"/>
      <c r="AY63" s="87"/>
      <c r="AZ63" s="87"/>
    </row>
    <row r="64" spans="1:52" ht="33.700000000000003" hidden="1" customHeight="1" x14ac:dyDescent="0.25">
      <c r="A64" s="914" t="s">
        <v>971</v>
      </c>
      <c r="B64" s="915"/>
      <c r="C64" s="828"/>
      <c r="D64" s="830" t="str">
        <f>Sprachen!L105</f>
        <v>Dokumentation der technischen SW-Spezifikationen</v>
      </c>
      <c r="E64" s="830"/>
      <c r="F64" s="830"/>
      <c r="G64" s="830"/>
      <c r="H64" s="830"/>
      <c r="I64" s="830"/>
      <c r="J64" s="830"/>
      <c r="K64" s="830"/>
      <c r="L64" s="830"/>
      <c r="M64" s="901"/>
      <c r="N64" s="901"/>
      <c r="O64" s="901"/>
      <c r="P64" s="901"/>
      <c r="Q64" s="901"/>
      <c r="R64" s="901"/>
      <c r="S64" s="901"/>
      <c r="T64" s="901"/>
      <c r="U64" s="901"/>
      <c r="V64" s="901"/>
      <c r="W64" s="901"/>
      <c r="X64" s="901"/>
      <c r="Y64" s="901"/>
      <c r="Z64" s="901"/>
      <c r="AA64" s="901"/>
      <c r="AB64" s="1130"/>
      <c r="AC64" s="1130"/>
      <c r="AD64" s="1130"/>
      <c r="AE64" s="1130"/>
      <c r="AF64" s="1130"/>
      <c r="AG64" s="1130"/>
      <c r="AH64" s="1130"/>
      <c r="AI64" s="1130"/>
      <c r="AJ64" s="1130"/>
      <c r="AK64" s="1130"/>
      <c r="AL64" s="1130"/>
      <c r="AM64" s="1130"/>
      <c r="AN64" s="1158"/>
      <c r="AO64" s="123" t="str">
        <f>IF(M64=Sprachen!$L$4,"J","N")</f>
        <v>N</v>
      </c>
      <c r="AP64" s="123" t="str">
        <f t="shared" si="12"/>
        <v>N</v>
      </c>
      <c r="AQ64" s="123" t="str">
        <f t="shared" si="13"/>
        <v/>
      </c>
      <c r="AR64" s="123"/>
      <c r="AS64" s="123" t="str">
        <f t="shared" si="14"/>
        <v/>
      </c>
      <c r="AT64" s="1122"/>
      <c r="AU64" s="1122"/>
      <c r="AV64" s="1122"/>
      <c r="AW64" s="171"/>
      <c r="AX64" s="87"/>
      <c r="AY64" s="87"/>
      <c r="AZ64" s="87"/>
    </row>
    <row r="65" spans="1:52" ht="23.2" hidden="1" customHeight="1" x14ac:dyDescent="0.25">
      <c r="A65" s="914" t="s">
        <v>972</v>
      </c>
      <c r="B65" s="915"/>
      <c r="C65" s="828"/>
      <c r="D65" s="926" t="str">
        <f>Sprachen!L223</f>
        <v>Nachweis Umsetzung der Anforderungen 6.3 u. 6.4</v>
      </c>
      <c r="E65" s="927"/>
      <c r="F65" s="927"/>
      <c r="G65" s="927"/>
      <c r="H65" s="927"/>
      <c r="I65" s="927"/>
      <c r="J65" s="927"/>
      <c r="K65" s="927"/>
      <c r="L65" s="928"/>
      <c r="M65" s="849"/>
      <c r="N65" s="850"/>
      <c r="O65" s="901"/>
      <c r="P65" s="901"/>
      <c r="Q65" s="901"/>
      <c r="R65" s="901"/>
      <c r="S65" s="901"/>
      <c r="T65" s="901"/>
      <c r="U65" s="901"/>
      <c r="V65" s="901"/>
      <c r="W65" s="901"/>
      <c r="X65" s="901"/>
      <c r="Y65" s="901"/>
      <c r="Z65" s="901"/>
      <c r="AA65" s="901"/>
      <c r="AB65" s="1130"/>
      <c r="AC65" s="1130"/>
      <c r="AD65" s="1130"/>
      <c r="AE65" s="1130"/>
      <c r="AF65" s="1130"/>
      <c r="AG65" s="1130"/>
      <c r="AH65" s="1130"/>
      <c r="AI65" s="1130"/>
      <c r="AJ65" s="1130"/>
      <c r="AK65" s="1130"/>
      <c r="AL65" s="1130"/>
      <c r="AM65" s="1130"/>
      <c r="AN65" s="1158"/>
      <c r="AO65" s="123" t="str">
        <f>IF(M65=Sprachen!$L$4,"J","N")</f>
        <v>N</v>
      </c>
      <c r="AP65" s="123" t="str">
        <f t="shared" si="12"/>
        <v>N</v>
      </c>
      <c r="AQ65" s="123" t="str">
        <f t="shared" si="13"/>
        <v/>
      </c>
      <c r="AR65" s="123"/>
      <c r="AS65" s="123" t="str">
        <f t="shared" si="14"/>
        <v/>
      </c>
      <c r="AT65" s="1122"/>
      <c r="AU65" s="1122"/>
      <c r="AV65" s="1122"/>
      <c r="AW65" s="171"/>
      <c r="AX65" s="87"/>
      <c r="AY65" s="87"/>
      <c r="AZ65" s="87"/>
    </row>
    <row r="66" spans="1:52" ht="35.299999999999997" hidden="1" customHeight="1" x14ac:dyDescent="0.25">
      <c r="A66" s="914" t="s">
        <v>973</v>
      </c>
      <c r="B66" s="915"/>
      <c r="C66" s="828"/>
      <c r="D66" s="926" t="str">
        <f>Sprachen!L111</f>
        <v>Dokumentation über FOSS (Free-and-Open-Source-Software)</v>
      </c>
      <c r="E66" s="927"/>
      <c r="F66" s="927"/>
      <c r="G66" s="927"/>
      <c r="H66" s="927"/>
      <c r="I66" s="927"/>
      <c r="J66" s="927"/>
      <c r="K66" s="927"/>
      <c r="L66" s="928"/>
      <c r="M66" s="916" t="str">
        <f>IF(AS2="X",Sprachen!L4,"")</f>
        <v/>
      </c>
      <c r="N66" s="916"/>
      <c r="O66" s="901"/>
      <c r="P66" s="901"/>
      <c r="Q66" s="901"/>
      <c r="R66" s="901"/>
      <c r="S66" s="901"/>
      <c r="T66" s="901"/>
      <c r="U66" s="901"/>
      <c r="V66" s="901"/>
      <c r="W66" s="901"/>
      <c r="X66" s="901"/>
      <c r="Y66" s="901"/>
      <c r="Z66" s="901"/>
      <c r="AA66" s="901"/>
      <c r="AB66" s="1130"/>
      <c r="AC66" s="1130"/>
      <c r="AD66" s="1130"/>
      <c r="AE66" s="1130"/>
      <c r="AF66" s="1130"/>
      <c r="AG66" s="1130"/>
      <c r="AH66" s="1130"/>
      <c r="AI66" s="1130"/>
      <c r="AJ66" s="1130"/>
      <c r="AK66" s="1130"/>
      <c r="AL66" s="1130"/>
      <c r="AM66" s="1130"/>
      <c r="AN66" s="1158"/>
      <c r="AO66" s="123" t="str">
        <f>IF(M66=Sprachen!$L$4,"J","N")</f>
        <v>N</v>
      </c>
      <c r="AP66" s="123" t="str">
        <f t="shared" si="12"/>
        <v>N</v>
      </c>
      <c r="AQ66" s="123" t="str">
        <f t="shared" si="13"/>
        <v/>
      </c>
      <c r="AR66" s="123"/>
      <c r="AS66" s="123" t="str">
        <f t="shared" si="14"/>
        <v/>
      </c>
      <c r="AT66" s="1122"/>
      <c r="AU66" s="1122"/>
      <c r="AV66" s="1122"/>
      <c r="AW66" s="171"/>
      <c r="AX66" s="87"/>
      <c r="AY66" s="87"/>
      <c r="AZ66" s="87"/>
    </row>
    <row r="67" spans="1:52" hidden="1" x14ac:dyDescent="0.25">
      <c r="A67" s="914" t="s">
        <v>974</v>
      </c>
      <c r="B67" s="915"/>
      <c r="C67" s="828"/>
      <c r="D67" s="926" t="str">
        <f>Sprachen!L200</f>
        <v xml:space="preserve">Liste bekannter Fehler </v>
      </c>
      <c r="E67" s="927"/>
      <c r="F67" s="927"/>
      <c r="G67" s="927"/>
      <c r="H67" s="927"/>
      <c r="I67" s="927"/>
      <c r="J67" s="927"/>
      <c r="K67" s="927"/>
      <c r="L67" s="928"/>
      <c r="M67" s="916" t="str">
        <f>IF(AS2="X",Sprachen!L4,"")</f>
        <v/>
      </c>
      <c r="N67" s="916"/>
      <c r="O67" s="901"/>
      <c r="P67" s="901"/>
      <c r="Q67" s="901"/>
      <c r="R67" s="901"/>
      <c r="S67" s="901"/>
      <c r="T67" s="901"/>
      <c r="U67" s="901"/>
      <c r="V67" s="901"/>
      <c r="W67" s="901"/>
      <c r="X67" s="901"/>
      <c r="Y67" s="901"/>
      <c r="Z67" s="901"/>
      <c r="AA67" s="901"/>
      <c r="AB67" s="1130"/>
      <c r="AC67" s="1130"/>
      <c r="AD67" s="1130"/>
      <c r="AE67" s="1130"/>
      <c r="AF67" s="1130"/>
      <c r="AG67" s="1130"/>
      <c r="AH67" s="1130"/>
      <c r="AI67" s="1130"/>
      <c r="AJ67" s="1130"/>
      <c r="AK67" s="1130"/>
      <c r="AL67" s="1130"/>
      <c r="AM67" s="1130"/>
      <c r="AN67" s="1158"/>
      <c r="AO67" s="123" t="str">
        <f>IF(M67=Sprachen!$L$4,"J","N")</f>
        <v>N</v>
      </c>
      <c r="AP67" s="123" t="str">
        <f t="shared" si="12"/>
        <v>N</v>
      </c>
      <c r="AQ67" s="123" t="str">
        <f t="shared" si="13"/>
        <v/>
      </c>
      <c r="AR67" s="123"/>
      <c r="AS67" s="123" t="str">
        <f t="shared" si="14"/>
        <v/>
      </c>
      <c r="AT67" s="1122"/>
      <c r="AU67" s="1122"/>
      <c r="AV67" s="1122"/>
      <c r="AW67" s="171"/>
      <c r="AX67" s="87"/>
      <c r="AY67" s="87"/>
      <c r="AZ67" s="87"/>
    </row>
    <row r="68" spans="1:52" ht="45.4" hidden="1" customHeight="1" x14ac:dyDescent="0.25">
      <c r="A68" s="914" t="s">
        <v>975</v>
      </c>
      <c r="B68" s="915"/>
      <c r="C68" s="828"/>
      <c r="D68" s="830" t="str">
        <f>Sprachen!L108</f>
        <v>Dokumentation der während der gesamten Projektlaufzeit eingesetzten Entwicklungswerkzeuge</v>
      </c>
      <c r="E68" s="830"/>
      <c r="F68" s="830"/>
      <c r="G68" s="830"/>
      <c r="H68" s="830"/>
      <c r="I68" s="830"/>
      <c r="J68" s="830"/>
      <c r="K68" s="830"/>
      <c r="L68" s="830"/>
      <c r="M68" s="901"/>
      <c r="N68" s="901"/>
      <c r="O68" s="901"/>
      <c r="P68" s="901"/>
      <c r="Q68" s="901"/>
      <c r="R68" s="901"/>
      <c r="S68" s="901"/>
      <c r="T68" s="901"/>
      <c r="U68" s="901"/>
      <c r="V68" s="901"/>
      <c r="W68" s="901"/>
      <c r="X68" s="901"/>
      <c r="Y68" s="901"/>
      <c r="Z68" s="901"/>
      <c r="AA68" s="901"/>
      <c r="AB68" s="1130"/>
      <c r="AC68" s="1130"/>
      <c r="AD68" s="1130"/>
      <c r="AE68" s="1130"/>
      <c r="AF68" s="1130"/>
      <c r="AG68" s="1130"/>
      <c r="AH68" s="1130"/>
      <c r="AI68" s="1130"/>
      <c r="AJ68" s="1130"/>
      <c r="AK68" s="1130"/>
      <c r="AL68" s="1130"/>
      <c r="AM68" s="1130"/>
      <c r="AN68" s="1158"/>
      <c r="AO68" s="123" t="str">
        <f>IF(M68=Sprachen!$L$4,"J","N")</f>
        <v>N</v>
      </c>
      <c r="AP68" s="123" t="str">
        <f t="shared" si="12"/>
        <v>N</v>
      </c>
      <c r="AQ68" s="123" t="str">
        <f t="shared" si="13"/>
        <v/>
      </c>
      <c r="AR68" s="123"/>
      <c r="AS68" s="123" t="str">
        <f t="shared" si="14"/>
        <v/>
      </c>
      <c r="AT68" s="1122"/>
      <c r="AU68" s="1122"/>
      <c r="AV68" s="1122"/>
      <c r="AW68" s="171"/>
      <c r="AX68" s="87"/>
      <c r="AY68" s="87"/>
      <c r="AZ68" s="87"/>
    </row>
    <row r="69" spans="1:52" ht="35.299999999999997" hidden="1" customHeight="1" x14ac:dyDescent="0.25">
      <c r="A69" s="914" t="s">
        <v>976</v>
      </c>
      <c r="B69" s="915"/>
      <c r="C69" s="828"/>
      <c r="D69" s="1159" t="str">
        <f>Sprachen!L109</f>
        <v>Dokumentation der während der gesamten Projektlaufzeit eingesetzten Testwerkzeuge</v>
      </c>
      <c r="E69" s="1159"/>
      <c r="F69" s="1159"/>
      <c r="G69" s="1159"/>
      <c r="H69" s="1159"/>
      <c r="I69" s="1159"/>
      <c r="J69" s="1159"/>
      <c r="K69" s="1159"/>
      <c r="L69" s="1159"/>
      <c r="M69" s="849"/>
      <c r="N69" s="850"/>
      <c r="O69" s="901"/>
      <c r="P69" s="901"/>
      <c r="Q69" s="901"/>
      <c r="R69" s="901"/>
      <c r="S69" s="901"/>
      <c r="T69" s="901"/>
      <c r="U69" s="901"/>
      <c r="V69" s="901"/>
      <c r="W69" s="901"/>
      <c r="X69" s="901"/>
      <c r="Y69" s="901"/>
      <c r="Z69" s="901"/>
      <c r="AA69" s="901"/>
      <c r="AB69" s="1130"/>
      <c r="AC69" s="1130"/>
      <c r="AD69" s="1130"/>
      <c r="AE69" s="1130"/>
      <c r="AF69" s="1130"/>
      <c r="AG69" s="1130"/>
      <c r="AH69" s="1130"/>
      <c r="AI69" s="1130"/>
      <c r="AJ69" s="1130"/>
      <c r="AK69" s="1130"/>
      <c r="AL69" s="1130"/>
      <c r="AM69" s="1130"/>
      <c r="AN69" s="1158"/>
      <c r="AO69" s="123" t="str">
        <f>IF(M69=Sprachen!$L$4,"J","N")</f>
        <v>N</v>
      </c>
      <c r="AP69" s="123" t="str">
        <f t="shared" si="12"/>
        <v>N</v>
      </c>
      <c r="AQ69" s="123" t="str">
        <f t="shared" si="13"/>
        <v/>
      </c>
      <c r="AR69" s="123"/>
      <c r="AS69" s="123" t="str">
        <f t="shared" si="14"/>
        <v/>
      </c>
      <c r="AT69" s="1122"/>
      <c r="AU69" s="1122"/>
      <c r="AV69" s="1122"/>
      <c r="AW69" s="171"/>
      <c r="AX69" s="87"/>
      <c r="AY69" s="87"/>
      <c r="AZ69" s="87"/>
    </row>
    <row r="70" spans="1:52" ht="45.8" hidden="1" customHeight="1" x14ac:dyDescent="0.25">
      <c r="A70" s="914" t="s">
        <v>977</v>
      </c>
      <c r="B70" s="915"/>
      <c r="C70" s="828"/>
      <c r="D70" s="830" t="str">
        <f>Sprachen!L110</f>
        <v>Dokumentation des Versionsmanagements (Baseline, Konfigurationen, Änderungshistorie)</v>
      </c>
      <c r="E70" s="830"/>
      <c r="F70" s="830"/>
      <c r="G70" s="830"/>
      <c r="H70" s="830"/>
      <c r="I70" s="830"/>
      <c r="J70" s="830"/>
      <c r="K70" s="830"/>
      <c r="L70" s="830"/>
      <c r="M70" s="849"/>
      <c r="N70" s="850"/>
      <c r="O70" s="901"/>
      <c r="P70" s="901"/>
      <c r="Q70" s="901"/>
      <c r="R70" s="901"/>
      <c r="S70" s="901"/>
      <c r="T70" s="901"/>
      <c r="U70" s="901"/>
      <c r="V70" s="901"/>
      <c r="W70" s="901"/>
      <c r="X70" s="901"/>
      <c r="Y70" s="901"/>
      <c r="Z70" s="901"/>
      <c r="AA70" s="901"/>
      <c r="AB70" s="1130"/>
      <c r="AC70" s="1130"/>
      <c r="AD70" s="1130"/>
      <c r="AE70" s="1130"/>
      <c r="AF70" s="1130"/>
      <c r="AG70" s="1130"/>
      <c r="AH70" s="1130"/>
      <c r="AI70" s="1130"/>
      <c r="AJ70" s="1130"/>
      <c r="AK70" s="1130"/>
      <c r="AL70" s="1130"/>
      <c r="AM70" s="1130"/>
      <c r="AN70" s="1158"/>
      <c r="AO70" s="123" t="str">
        <f>IF(M70=Sprachen!$L$4,"J","N")</f>
        <v>N</v>
      </c>
      <c r="AP70" s="123" t="str">
        <f t="shared" si="12"/>
        <v>N</v>
      </c>
      <c r="AQ70" s="123" t="str">
        <f t="shared" si="13"/>
        <v/>
      </c>
      <c r="AR70" s="123"/>
      <c r="AS70" s="123" t="str">
        <f t="shared" si="14"/>
        <v/>
      </c>
      <c r="AT70" s="1122"/>
      <c r="AU70" s="1122"/>
      <c r="AV70" s="1122"/>
      <c r="AW70" s="171"/>
      <c r="AX70" s="87"/>
      <c r="AY70" s="87"/>
      <c r="AZ70" s="87"/>
    </row>
    <row r="71" spans="1:52" ht="35.299999999999997" hidden="1" customHeight="1" thickBot="1" x14ac:dyDescent="0.3">
      <c r="A71" s="866" t="s">
        <v>978</v>
      </c>
      <c r="B71" s="867"/>
      <c r="C71" s="844"/>
      <c r="D71" s="846" t="str">
        <f>Sprachen!L221</f>
        <v>Nachweis einer Prozessbewertung (z. B. Automotive Spice)</v>
      </c>
      <c r="E71" s="846"/>
      <c r="F71" s="846"/>
      <c r="G71" s="846"/>
      <c r="H71" s="846"/>
      <c r="I71" s="846"/>
      <c r="J71" s="846"/>
      <c r="K71" s="846"/>
      <c r="L71" s="846"/>
      <c r="M71" s="869"/>
      <c r="N71" s="870"/>
      <c r="O71" s="1160"/>
      <c r="P71" s="1160"/>
      <c r="Q71" s="1160"/>
      <c r="R71" s="1160"/>
      <c r="S71" s="1160"/>
      <c r="T71" s="1160"/>
      <c r="U71" s="1160"/>
      <c r="V71" s="1160"/>
      <c r="W71" s="1160"/>
      <c r="X71" s="1160"/>
      <c r="Y71" s="1160"/>
      <c r="Z71" s="1160"/>
      <c r="AA71" s="1160"/>
      <c r="AB71" s="1123"/>
      <c r="AC71" s="1123"/>
      <c r="AD71" s="1123"/>
      <c r="AE71" s="1123"/>
      <c r="AF71" s="1123"/>
      <c r="AG71" s="1123"/>
      <c r="AH71" s="1123"/>
      <c r="AI71" s="1123"/>
      <c r="AJ71" s="1123"/>
      <c r="AK71" s="1123"/>
      <c r="AL71" s="1123"/>
      <c r="AM71" s="1123"/>
      <c r="AN71" s="1161"/>
      <c r="AO71" s="123" t="str">
        <f>IF(M71=Sprachen!$L$4,"J","N")</f>
        <v>N</v>
      </c>
      <c r="AP71" s="123" t="str">
        <f t="shared" si="12"/>
        <v>N</v>
      </c>
      <c r="AQ71" s="123" t="str">
        <f t="shared" si="13"/>
        <v/>
      </c>
      <c r="AR71" s="123"/>
      <c r="AS71" s="123" t="str">
        <f t="shared" si="14"/>
        <v/>
      </c>
      <c r="AT71" s="1122"/>
      <c r="AU71" s="1122"/>
      <c r="AV71" s="1122"/>
      <c r="AW71" s="171"/>
      <c r="AX71" s="87"/>
      <c r="AY71" s="87"/>
      <c r="AZ71" s="87"/>
    </row>
    <row r="72" spans="1:52" s="11" customFormat="1" hidden="1" thickTop="1" thickBot="1" x14ac:dyDescent="0.3">
      <c r="A72" s="458" t="str">
        <f>Sprachen!L340</f>
        <v>Teilebündelung/Produktfamilien</v>
      </c>
      <c r="B72" s="459"/>
      <c r="C72" s="459"/>
      <c r="D72" s="459"/>
      <c r="E72" s="459"/>
      <c r="F72" s="459"/>
      <c r="G72" s="459"/>
      <c r="H72" s="459"/>
      <c r="I72" s="459"/>
      <c r="J72" s="459"/>
      <c r="K72" s="459"/>
      <c r="L72" s="459"/>
      <c r="M72" s="459"/>
      <c r="N72" s="459"/>
      <c r="O72" s="459"/>
      <c r="P72" s="459"/>
      <c r="Q72" s="459"/>
      <c r="R72" s="459"/>
      <c r="S72" s="459"/>
      <c r="T72" s="459"/>
      <c r="U72" s="459"/>
      <c r="V72" s="459"/>
      <c r="W72" s="459"/>
      <c r="X72" s="459"/>
      <c r="Y72" s="459"/>
      <c r="Z72" s="459"/>
      <c r="AA72" s="459"/>
      <c r="AB72" s="459"/>
      <c r="AC72" s="459"/>
      <c r="AD72" s="459"/>
      <c r="AE72" s="459"/>
      <c r="AF72" s="459"/>
      <c r="AG72" s="459"/>
      <c r="AH72" s="459"/>
      <c r="AI72" s="459"/>
      <c r="AJ72" s="459"/>
      <c r="AK72" s="459"/>
      <c r="AL72" s="459"/>
      <c r="AM72" s="459"/>
      <c r="AN72" s="460"/>
      <c r="AW72" s="88"/>
      <c r="AX72" s="88"/>
      <c r="AY72" s="88"/>
      <c r="AZ72" s="88"/>
    </row>
    <row r="73" spans="1:52" s="11" customFormat="1" ht="15.7" hidden="1" customHeight="1" thickTop="1" thickBot="1" x14ac:dyDescent="0.3">
      <c r="A73" s="477"/>
      <c r="B73" s="547"/>
      <c r="C73" s="548" t="str">
        <f>Sprachen!L267</f>
        <v>PPF-Verfahren für Produktfamilie</v>
      </c>
      <c r="D73" s="549"/>
      <c r="E73" s="549"/>
      <c r="F73" s="549"/>
      <c r="G73" s="549"/>
      <c r="H73" s="549"/>
      <c r="I73" s="549"/>
      <c r="J73" s="549"/>
      <c r="K73" s="549"/>
      <c r="L73" s="549"/>
      <c r="M73" s="549"/>
      <c r="N73" s="549"/>
      <c r="O73" s="549"/>
      <c r="P73" s="549"/>
      <c r="Q73" s="549"/>
      <c r="R73" s="549"/>
      <c r="S73" s="549"/>
      <c r="T73" s="549"/>
      <c r="U73" s="550" t="str">
        <f>Sprachen!L158</f>
        <v>ggf. Anhang für Auflistung aller betroffenen Sachnrn. verwenden</v>
      </c>
      <c r="V73" s="550"/>
      <c r="W73" s="550"/>
      <c r="X73" s="550"/>
      <c r="Y73" s="550"/>
      <c r="Z73" s="550"/>
      <c r="AA73" s="550"/>
      <c r="AB73" s="550"/>
      <c r="AC73" s="550"/>
      <c r="AD73" s="550"/>
      <c r="AE73" s="550"/>
      <c r="AF73" s="550"/>
      <c r="AG73" s="550"/>
      <c r="AH73" s="550"/>
      <c r="AI73" s="550"/>
      <c r="AJ73" s="550"/>
      <c r="AK73" s="550"/>
      <c r="AL73" s="550"/>
      <c r="AM73" s="550"/>
      <c r="AN73" s="551"/>
      <c r="AW73" s="88"/>
      <c r="AX73" s="88"/>
      <c r="AY73" s="88"/>
      <c r="AZ73" s="88"/>
    </row>
    <row r="74" spans="1:52" s="11" customFormat="1" ht="21.75" hidden="1" customHeight="1" thickBot="1" x14ac:dyDescent="0.3">
      <c r="A74" s="552"/>
      <c r="B74" s="553"/>
      <c r="C74" s="529" t="str">
        <f>Sprachen!L65</f>
        <v>Benennung</v>
      </c>
      <c r="D74" s="530"/>
      <c r="E74" s="530"/>
      <c r="F74" s="530"/>
      <c r="G74" s="530"/>
      <c r="H74" s="530"/>
      <c r="I74" s="530"/>
      <c r="J74" s="530"/>
      <c r="K74" s="531"/>
      <c r="L74" s="529" t="str">
        <f>Sprachen!L304</f>
        <v>Sachnummer</v>
      </c>
      <c r="M74" s="530"/>
      <c r="N74" s="530"/>
      <c r="O74" s="530"/>
      <c r="P74" s="531"/>
      <c r="Q74" s="532" t="str">
        <f>Sprachen!L361</f>
        <v>Version/ Datum</v>
      </c>
      <c r="R74" s="533"/>
      <c r="S74" s="533"/>
      <c r="T74" s="558"/>
      <c r="U74" s="559" t="str">
        <f>Sprachen!L65</f>
        <v>Benennung</v>
      </c>
      <c r="V74" s="530"/>
      <c r="W74" s="530"/>
      <c r="X74" s="530"/>
      <c r="Y74" s="530"/>
      <c r="Z74" s="530"/>
      <c r="AA74" s="530"/>
      <c r="AB74" s="530"/>
      <c r="AC74" s="530"/>
      <c r="AD74" s="530"/>
      <c r="AE74" s="531"/>
      <c r="AF74" s="529" t="str">
        <f>Sprachen!L304</f>
        <v>Sachnummer</v>
      </c>
      <c r="AG74" s="530"/>
      <c r="AH74" s="530"/>
      <c r="AI74" s="530"/>
      <c r="AJ74" s="531"/>
      <c r="AK74" s="532" t="str">
        <f>Sprachen!L361</f>
        <v>Version/ Datum</v>
      </c>
      <c r="AL74" s="533"/>
      <c r="AM74" s="533"/>
      <c r="AN74" s="534"/>
      <c r="AW74" s="88"/>
      <c r="AX74" s="88"/>
      <c r="AY74" s="88"/>
      <c r="AZ74" s="88"/>
    </row>
    <row r="75" spans="1:52" s="11" customFormat="1" ht="15.7" hidden="1" customHeight="1" x14ac:dyDescent="0.25">
      <c r="A75" s="554"/>
      <c r="B75" s="555"/>
      <c r="C75" s="535"/>
      <c r="D75" s="536"/>
      <c r="E75" s="536"/>
      <c r="F75" s="536"/>
      <c r="G75" s="536"/>
      <c r="H75" s="536"/>
      <c r="I75" s="536"/>
      <c r="J75" s="536"/>
      <c r="K75" s="537"/>
      <c r="L75" s="538"/>
      <c r="M75" s="539"/>
      <c r="N75" s="539"/>
      <c r="O75" s="539"/>
      <c r="P75" s="540"/>
      <c r="Q75" s="535"/>
      <c r="R75" s="536"/>
      <c r="S75" s="536"/>
      <c r="T75" s="541"/>
      <c r="U75" s="542"/>
      <c r="V75" s="536"/>
      <c r="W75" s="536"/>
      <c r="X75" s="536"/>
      <c r="Y75" s="536"/>
      <c r="Z75" s="536"/>
      <c r="AA75" s="536"/>
      <c r="AB75" s="536"/>
      <c r="AC75" s="536"/>
      <c r="AD75" s="536"/>
      <c r="AE75" s="537"/>
      <c r="AF75" s="535"/>
      <c r="AG75" s="536"/>
      <c r="AH75" s="536"/>
      <c r="AI75" s="536"/>
      <c r="AJ75" s="537"/>
      <c r="AK75" s="535"/>
      <c r="AL75" s="536"/>
      <c r="AM75" s="536"/>
      <c r="AN75" s="543"/>
      <c r="AO75" s="11">
        <f>COUNTA(C75:AN75)</f>
        <v>0</v>
      </c>
      <c r="AW75" s="88"/>
      <c r="AX75" s="88"/>
      <c r="AY75" s="88"/>
      <c r="AZ75" s="88"/>
    </row>
    <row r="76" spans="1:52" s="11" customFormat="1" ht="15.7" hidden="1" customHeight="1" x14ac:dyDescent="0.25">
      <c r="A76" s="554"/>
      <c r="B76" s="555"/>
      <c r="C76" s="431"/>
      <c r="D76" s="396"/>
      <c r="E76" s="396"/>
      <c r="F76" s="396"/>
      <c r="G76" s="396"/>
      <c r="H76" s="396"/>
      <c r="I76" s="396"/>
      <c r="J76" s="396"/>
      <c r="K76" s="560"/>
      <c r="L76" s="431"/>
      <c r="M76" s="396"/>
      <c r="N76" s="396"/>
      <c r="O76" s="396"/>
      <c r="P76" s="560"/>
      <c r="Q76" s="431"/>
      <c r="R76" s="396"/>
      <c r="S76" s="396"/>
      <c r="T76" s="397"/>
      <c r="U76" s="561"/>
      <c r="V76" s="396"/>
      <c r="W76" s="396"/>
      <c r="X76" s="396"/>
      <c r="Y76" s="396"/>
      <c r="Z76" s="396"/>
      <c r="AA76" s="396"/>
      <c r="AB76" s="396"/>
      <c r="AC76" s="396"/>
      <c r="AD76" s="396"/>
      <c r="AE76" s="560"/>
      <c r="AF76" s="431"/>
      <c r="AG76" s="396"/>
      <c r="AH76" s="396"/>
      <c r="AI76" s="396"/>
      <c r="AJ76" s="560"/>
      <c r="AK76" s="431"/>
      <c r="AL76" s="396"/>
      <c r="AM76" s="396"/>
      <c r="AN76" s="562"/>
      <c r="AO76" s="11">
        <f t="shared" ref="AO76:AO107" si="15">COUNTA(C76:AN76)</f>
        <v>0</v>
      </c>
      <c r="AW76" s="88"/>
      <c r="AX76" s="88"/>
      <c r="AY76" s="88"/>
      <c r="AZ76" s="88"/>
    </row>
    <row r="77" spans="1:52" s="11" customFormat="1" ht="15.7" hidden="1" customHeight="1" x14ac:dyDescent="0.25">
      <c r="A77" s="554"/>
      <c r="B77" s="555"/>
      <c r="C77" s="431"/>
      <c r="D77" s="396"/>
      <c r="E77" s="396"/>
      <c r="F77" s="396"/>
      <c r="G77" s="396"/>
      <c r="H77" s="396"/>
      <c r="I77" s="396"/>
      <c r="J77" s="396"/>
      <c r="K77" s="560"/>
      <c r="L77" s="431"/>
      <c r="M77" s="396"/>
      <c r="N77" s="396"/>
      <c r="O77" s="396"/>
      <c r="P77" s="560"/>
      <c r="Q77" s="431"/>
      <c r="R77" s="396"/>
      <c r="S77" s="396"/>
      <c r="T77" s="397"/>
      <c r="U77" s="561"/>
      <c r="V77" s="396"/>
      <c r="W77" s="396"/>
      <c r="X77" s="396"/>
      <c r="Y77" s="396"/>
      <c r="Z77" s="396"/>
      <c r="AA77" s="396"/>
      <c r="AB77" s="396"/>
      <c r="AC77" s="396"/>
      <c r="AD77" s="396"/>
      <c r="AE77" s="560"/>
      <c r="AF77" s="431"/>
      <c r="AG77" s="396"/>
      <c r="AH77" s="396"/>
      <c r="AI77" s="396"/>
      <c r="AJ77" s="560"/>
      <c r="AK77" s="431"/>
      <c r="AL77" s="396"/>
      <c r="AM77" s="396"/>
      <c r="AN77" s="562"/>
      <c r="AO77" s="11">
        <f t="shared" si="15"/>
        <v>0</v>
      </c>
      <c r="AW77" s="88"/>
      <c r="AX77" s="88"/>
      <c r="AY77" s="88"/>
      <c r="AZ77" s="88"/>
    </row>
    <row r="78" spans="1:52" s="11" customFormat="1" ht="15.7" hidden="1" customHeight="1" x14ac:dyDescent="0.25">
      <c r="A78" s="554"/>
      <c r="B78" s="555"/>
      <c r="C78" s="431"/>
      <c r="D78" s="396"/>
      <c r="E78" s="396"/>
      <c r="F78" s="396"/>
      <c r="G78" s="396"/>
      <c r="H78" s="396"/>
      <c r="I78" s="396"/>
      <c r="J78" s="396"/>
      <c r="K78" s="560"/>
      <c r="L78" s="431"/>
      <c r="M78" s="396"/>
      <c r="N78" s="396"/>
      <c r="O78" s="396"/>
      <c r="P78" s="560"/>
      <c r="Q78" s="431"/>
      <c r="R78" s="396"/>
      <c r="S78" s="396"/>
      <c r="T78" s="397"/>
      <c r="U78" s="561"/>
      <c r="V78" s="396"/>
      <c r="W78" s="396"/>
      <c r="X78" s="396"/>
      <c r="Y78" s="396"/>
      <c r="Z78" s="396"/>
      <c r="AA78" s="396"/>
      <c r="AB78" s="396"/>
      <c r="AC78" s="396"/>
      <c r="AD78" s="396"/>
      <c r="AE78" s="560"/>
      <c r="AF78" s="431"/>
      <c r="AG78" s="396"/>
      <c r="AH78" s="396"/>
      <c r="AI78" s="396"/>
      <c r="AJ78" s="560"/>
      <c r="AK78" s="431"/>
      <c r="AL78" s="396"/>
      <c r="AM78" s="396"/>
      <c r="AN78" s="562"/>
      <c r="AO78" s="11">
        <f t="shared" si="15"/>
        <v>0</v>
      </c>
      <c r="AW78" s="88"/>
      <c r="AX78" s="88"/>
      <c r="AY78" s="88"/>
      <c r="AZ78" s="88"/>
    </row>
    <row r="79" spans="1:52" s="11" customFormat="1" ht="15.7" hidden="1" customHeight="1" x14ac:dyDescent="0.25">
      <c r="A79" s="554"/>
      <c r="B79" s="555"/>
      <c r="C79" s="431"/>
      <c r="D79" s="396"/>
      <c r="E79" s="396"/>
      <c r="F79" s="396"/>
      <c r="G79" s="396"/>
      <c r="H79" s="396"/>
      <c r="I79" s="396"/>
      <c r="J79" s="396"/>
      <c r="K79" s="560"/>
      <c r="L79" s="431"/>
      <c r="M79" s="396"/>
      <c r="N79" s="396"/>
      <c r="O79" s="396"/>
      <c r="P79" s="560"/>
      <c r="Q79" s="431"/>
      <c r="R79" s="396"/>
      <c r="S79" s="396"/>
      <c r="T79" s="397"/>
      <c r="U79" s="561"/>
      <c r="V79" s="396"/>
      <c r="W79" s="396"/>
      <c r="X79" s="396"/>
      <c r="Y79" s="396"/>
      <c r="Z79" s="396"/>
      <c r="AA79" s="396"/>
      <c r="AB79" s="396"/>
      <c r="AC79" s="396"/>
      <c r="AD79" s="396"/>
      <c r="AE79" s="560"/>
      <c r="AF79" s="431"/>
      <c r="AG79" s="396"/>
      <c r="AH79" s="396"/>
      <c r="AI79" s="396"/>
      <c r="AJ79" s="560"/>
      <c r="AK79" s="431"/>
      <c r="AL79" s="396"/>
      <c r="AM79" s="396"/>
      <c r="AN79" s="562"/>
      <c r="AW79" s="88"/>
      <c r="AX79" s="88"/>
      <c r="AY79" s="88"/>
      <c r="AZ79" s="88"/>
    </row>
    <row r="80" spans="1:52" s="11" customFormat="1" ht="15.7" hidden="1" customHeight="1" x14ac:dyDescent="0.25">
      <c r="A80" s="554"/>
      <c r="B80" s="555"/>
      <c r="C80" s="431"/>
      <c r="D80" s="396"/>
      <c r="E80" s="396"/>
      <c r="F80" s="396"/>
      <c r="G80" s="396"/>
      <c r="H80" s="396"/>
      <c r="I80" s="396"/>
      <c r="J80" s="396"/>
      <c r="K80" s="560"/>
      <c r="L80" s="431"/>
      <c r="M80" s="396"/>
      <c r="N80" s="396"/>
      <c r="O80" s="396"/>
      <c r="P80" s="560"/>
      <c r="Q80" s="431"/>
      <c r="R80" s="396"/>
      <c r="S80" s="396"/>
      <c r="T80" s="397"/>
      <c r="U80" s="561"/>
      <c r="V80" s="396"/>
      <c r="W80" s="396"/>
      <c r="X80" s="396"/>
      <c r="Y80" s="396"/>
      <c r="Z80" s="396"/>
      <c r="AA80" s="396"/>
      <c r="AB80" s="396"/>
      <c r="AC80" s="396"/>
      <c r="AD80" s="396"/>
      <c r="AE80" s="560"/>
      <c r="AF80" s="431"/>
      <c r="AG80" s="396"/>
      <c r="AH80" s="396"/>
      <c r="AI80" s="396"/>
      <c r="AJ80" s="560"/>
      <c r="AK80" s="431"/>
      <c r="AL80" s="396"/>
      <c r="AM80" s="396"/>
      <c r="AN80" s="562"/>
      <c r="AW80" s="88"/>
      <c r="AX80" s="88"/>
      <c r="AY80" s="88"/>
      <c r="AZ80" s="88"/>
    </row>
    <row r="81" spans="1:52" s="11" customFormat="1" ht="15.7" hidden="1" customHeight="1" x14ac:dyDescent="0.25">
      <c r="A81" s="554"/>
      <c r="B81" s="555"/>
      <c r="C81" s="431"/>
      <c r="D81" s="396"/>
      <c r="E81" s="396"/>
      <c r="F81" s="396"/>
      <c r="G81" s="396"/>
      <c r="H81" s="396"/>
      <c r="I81" s="396"/>
      <c r="J81" s="396"/>
      <c r="K81" s="560"/>
      <c r="L81" s="431"/>
      <c r="M81" s="396"/>
      <c r="N81" s="396"/>
      <c r="O81" s="396"/>
      <c r="P81" s="560"/>
      <c r="Q81" s="431"/>
      <c r="R81" s="396"/>
      <c r="S81" s="396"/>
      <c r="T81" s="397"/>
      <c r="U81" s="561"/>
      <c r="V81" s="396"/>
      <c r="W81" s="396"/>
      <c r="X81" s="396"/>
      <c r="Y81" s="396"/>
      <c r="Z81" s="396"/>
      <c r="AA81" s="396"/>
      <c r="AB81" s="396"/>
      <c r="AC81" s="396"/>
      <c r="AD81" s="396"/>
      <c r="AE81" s="560"/>
      <c r="AF81" s="431"/>
      <c r="AG81" s="396"/>
      <c r="AH81" s="396"/>
      <c r="AI81" s="396"/>
      <c r="AJ81" s="560"/>
      <c r="AK81" s="431"/>
      <c r="AL81" s="396"/>
      <c r="AM81" s="396"/>
      <c r="AN81" s="562"/>
      <c r="AW81" s="88"/>
      <c r="AX81" s="88"/>
      <c r="AY81" s="88"/>
      <c r="AZ81" s="88"/>
    </row>
    <row r="82" spans="1:52" s="11" customFormat="1" ht="15.7" hidden="1" customHeight="1" x14ac:dyDescent="0.25">
      <c r="A82" s="554"/>
      <c r="B82" s="555"/>
      <c r="C82" s="431"/>
      <c r="D82" s="396"/>
      <c r="E82" s="396"/>
      <c r="F82" s="396"/>
      <c r="G82" s="396"/>
      <c r="H82" s="396"/>
      <c r="I82" s="396"/>
      <c r="J82" s="396"/>
      <c r="K82" s="560"/>
      <c r="L82" s="431"/>
      <c r="M82" s="396"/>
      <c r="N82" s="396"/>
      <c r="O82" s="396"/>
      <c r="P82" s="560"/>
      <c r="Q82" s="431"/>
      <c r="R82" s="396"/>
      <c r="S82" s="396"/>
      <c r="T82" s="397"/>
      <c r="U82" s="561"/>
      <c r="V82" s="396"/>
      <c r="W82" s="396"/>
      <c r="X82" s="396"/>
      <c r="Y82" s="396"/>
      <c r="Z82" s="396"/>
      <c r="AA82" s="396"/>
      <c r="AB82" s="396"/>
      <c r="AC82" s="396"/>
      <c r="AD82" s="396"/>
      <c r="AE82" s="560"/>
      <c r="AF82" s="431"/>
      <c r="AG82" s="396"/>
      <c r="AH82" s="396"/>
      <c r="AI82" s="396"/>
      <c r="AJ82" s="560"/>
      <c r="AK82" s="431"/>
      <c r="AL82" s="396"/>
      <c r="AM82" s="396"/>
      <c r="AN82" s="562"/>
      <c r="AW82" s="88"/>
      <c r="AX82" s="88"/>
      <c r="AY82" s="88"/>
      <c r="AZ82" s="88"/>
    </row>
    <row r="83" spans="1:52" s="11" customFormat="1" ht="15.7" hidden="1" customHeight="1" x14ac:dyDescent="0.25">
      <c r="A83" s="554"/>
      <c r="B83" s="555"/>
      <c r="C83" s="431"/>
      <c r="D83" s="396"/>
      <c r="E83" s="396"/>
      <c r="F83" s="396"/>
      <c r="G83" s="396"/>
      <c r="H83" s="396"/>
      <c r="I83" s="396"/>
      <c r="J83" s="396"/>
      <c r="K83" s="560"/>
      <c r="L83" s="431"/>
      <c r="M83" s="396"/>
      <c r="N83" s="396"/>
      <c r="O83" s="396"/>
      <c r="P83" s="560"/>
      <c r="Q83" s="431"/>
      <c r="R83" s="396"/>
      <c r="S83" s="396"/>
      <c r="T83" s="397"/>
      <c r="U83" s="561"/>
      <c r="V83" s="396"/>
      <c r="W83" s="396"/>
      <c r="X83" s="396"/>
      <c r="Y83" s="396"/>
      <c r="Z83" s="396"/>
      <c r="AA83" s="396"/>
      <c r="AB83" s="396"/>
      <c r="AC83" s="396"/>
      <c r="AD83" s="396"/>
      <c r="AE83" s="560"/>
      <c r="AF83" s="431"/>
      <c r="AG83" s="396"/>
      <c r="AH83" s="396"/>
      <c r="AI83" s="396"/>
      <c r="AJ83" s="560"/>
      <c r="AK83" s="431"/>
      <c r="AL83" s="396"/>
      <c r="AM83" s="396"/>
      <c r="AN83" s="562"/>
      <c r="AW83" s="88"/>
      <c r="AX83" s="88"/>
      <c r="AY83" s="88"/>
      <c r="AZ83" s="88"/>
    </row>
    <row r="84" spans="1:52" s="11" customFormat="1" ht="15.7" hidden="1" customHeight="1" x14ac:dyDescent="0.25">
      <c r="A84" s="554"/>
      <c r="B84" s="555"/>
      <c r="C84" s="431"/>
      <c r="D84" s="396"/>
      <c r="E84" s="396"/>
      <c r="F84" s="396"/>
      <c r="G84" s="396"/>
      <c r="H84" s="396"/>
      <c r="I84" s="396"/>
      <c r="J84" s="396"/>
      <c r="K84" s="560"/>
      <c r="L84" s="431"/>
      <c r="M84" s="396"/>
      <c r="N84" s="396"/>
      <c r="O84" s="396"/>
      <c r="P84" s="560"/>
      <c r="Q84" s="431"/>
      <c r="R84" s="396"/>
      <c r="S84" s="396"/>
      <c r="T84" s="397"/>
      <c r="U84" s="561"/>
      <c r="V84" s="396"/>
      <c r="W84" s="396"/>
      <c r="X84" s="396"/>
      <c r="Y84" s="396"/>
      <c r="Z84" s="396"/>
      <c r="AA84" s="396"/>
      <c r="AB84" s="396"/>
      <c r="AC84" s="396"/>
      <c r="AD84" s="396"/>
      <c r="AE84" s="560"/>
      <c r="AF84" s="431"/>
      <c r="AG84" s="396"/>
      <c r="AH84" s="396"/>
      <c r="AI84" s="396"/>
      <c r="AJ84" s="560"/>
      <c r="AK84" s="431"/>
      <c r="AL84" s="396"/>
      <c r="AM84" s="396"/>
      <c r="AN84" s="562"/>
      <c r="AW84" s="88"/>
      <c r="AX84" s="88"/>
      <c r="AY84" s="88"/>
      <c r="AZ84" s="88"/>
    </row>
    <row r="85" spans="1:52" s="11" customFormat="1" ht="15.7" hidden="1" customHeight="1" x14ac:dyDescent="0.25">
      <c r="A85" s="554"/>
      <c r="B85" s="555"/>
      <c r="C85" s="431"/>
      <c r="D85" s="396"/>
      <c r="E85" s="396"/>
      <c r="F85" s="396"/>
      <c r="G85" s="396"/>
      <c r="H85" s="396"/>
      <c r="I85" s="396"/>
      <c r="J85" s="396"/>
      <c r="K85" s="560"/>
      <c r="L85" s="431"/>
      <c r="M85" s="396"/>
      <c r="N85" s="396"/>
      <c r="O85" s="396"/>
      <c r="P85" s="560"/>
      <c r="Q85" s="431"/>
      <c r="R85" s="396"/>
      <c r="S85" s="396"/>
      <c r="T85" s="397"/>
      <c r="U85" s="561"/>
      <c r="V85" s="396"/>
      <c r="W85" s="396"/>
      <c r="X85" s="396"/>
      <c r="Y85" s="396"/>
      <c r="Z85" s="396"/>
      <c r="AA85" s="396"/>
      <c r="AB85" s="396"/>
      <c r="AC85" s="396"/>
      <c r="AD85" s="396"/>
      <c r="AE85" s="560"/>
      <c r="AF85" s="431"/>
      <c r="AG85" s="396"/>
      <c r="AH85" s="396"/>
      <c r="AI85" s="396"/>
      <c r="AJ85" s="560"/>
      <c r="AK85" s="431"/>
      <c r="AL85" s="396"/>
      <c r="AM85" s="396"/>
      <c r="AN85" s="562"/>
      <c r="AW85" s="88"/>
      <c r="AX85" s="88"/>
      <c r="AY85" s="88"/>
      <c r="AZ85" s="88"/>
    </row>
    <row r="86" spans="1:52" s="11" customFormat="1" ht="15.7" hidden="1" customHeight="1" x14ac:dyDescent="0.25">
      <c r="A86" s="554"/>
      <c r="B86" s="555"/>
      <c r="C86" s="431"/>
      <c r="D86" s="396"/>
      <c r="E86" s="396"/>
      <c r="F86" s="396"/>
      <c r="G86" s="396"/>
      <c r="H86" s="396"/>
      <c r="I86" s="396"/>
      <c r="J86" s="396"/>
      <c r="K86" s="560"/>
      <c r="L86" s="431"/>
      <c r="M86" s="396"/>
      <c r="N86" s="396"/>
      <c r="O86" s="396"/>
      <c r="P86" s="560"/>
      <c r="Q86" s="431"/>
      <c r="R86" s="396"/>
      <c r="S86" s="396"/>
      <c r="T86" s="397"/>
      <c r="U86" s="561"/>
      <c r="V86" s="396"/>
      <c r="W86" s="396"/>
      <c r="X86" s="396"/>
      <c r="Y86" s="396"/>
      <c r="Z86" s="396"/>
      <c r="AA86" s="396"/>
      <c r="AB86" s="396"/>
      <c r="AC86" s="396"/>
      <c r="AD86" s="396"/>
      <c r="AE86" s="560"/>
      <c r="AF86" s="431"/>
      <c r="AG86" s="396"/>
      <c r="AH86" s="396"/>
      <c r="AI86" s="396"/>
      <c r="AJ86" s="560"/>
      <c r="AK86" s="431"/>
      <c r="AL86" s="396"/>
      <c r="AM86" s="396"/>
      <c r="AN86" s="562"/>
      <c r="AW86" s="88"/>
      <c r="AX86" s="88"/>
      <c r="AY86" s="88"/>
      <c r="AZ86" s="88"/>
    </row>
    <row r="87" spans="1:52" s="11" customFormat="1" ht="15.7" hidden="1" customHeight="1" x14ac:dyDescent="0.25">
      <c r="A87" s="554"/>
      <c r="B87" s="555"/>
      <c r="C87" s="431"/>
      <c r="D87" s="396"/>
      <c r="E87" s="396"/>
      <c r="F87" s="396"/>
      <c r="G87" s="396"/>
      <c r="H87" s="396"/>
      <c r="I87" s="396"/>
      <c r="J87" s="396"/>
      <c r="K87" s="560"/>
      <c r="L87" s="431"/>
      <c r="M87" s="396"/>
      <c r="N87" s="396"/>
      <c r="O87" s="396"/>
      <c r="P87" s="560"/>
      <c r="Q87" s="431"/>
      <c r="R87" s="396"/>
      <c r="S87" s="396"/>
      <c r="T87" s="397"/>
      <c r="U87" s="561"/>
      <c r="V87" s="396"/>
      <c r="W87" s="396"/>
      <c r="X87" s="396"/>
      <c r="Y87" s="396"/>
      <c r="Z87" s="396"/>
      <c r="AA87" s="396"/>
      <c r="AB87" s="396"/>
      <c r="AC87" s="396"/>
      <c r="AD87" s="396"/>
      <c r="AE87" s="560"/>
      <c r="AF87" s="431"/>
      <c r="AG87" s="396"/>
      <c r="AH87" s="396"/>
      <c r="AI87" s="396"/>
      <c r="AJ87" s="560"/>
      <c r="AK87" s="431"/>
      <c r="AL87" s="396"/>
      <c r="AM87" s="396"/>
      <c r="AN87" s="562"/>
      <c r="AW87" s="88"/>
      <c r="AX87" s="88"/>
      <c r="AY87" s="88"/>
      <c r="AZ87" s="88"/>
    </row>
    <row r="88" spans="1:52" s="11" customFormat="1" ht="15.7" hidden="1" customHeight="1" x14ac:dyDescent="0.25">
      <c r="A88" s="554"/>
      <c r="B88" s="555"/>
      <c r="C88" s="431"/>
      <c r="D88" s="396"/>
      <c r="E88" s="396"/>
      <c r="F88" s="396"/>
      <c r="G88" s="396"/>
      <c r="H88" s="396"/>
      <c r="I88" s="396"/>
      <c r="J88" s="396"/>
      <c r="K88" s="560"/>
      <c r="L88" s="431"/>
      <c r="M88" s="396"/>
      <c r="N88" s="396"/>
      <c r="O88" s="396"/>
      <c r="P88" s="560"/>
      <c r="Q88" s="431"/>
      <c r="R88" s="396"/>
      <c r="S88" s="396"/>
      <c r="T88" s="397"/>
      <c r="U88" s="561"/>
      <c r="V88" s="396"/>
      <c r="W88" s="396"/>
      <c r="X88" s="396"/>
      <c r="Y88" s="396"/>
      <c r="Z88" s="396"/>
      <c r="AA88" s="396"/>
      <c r="AB88" s="396"/>
      <c r="AC88" s="396"/>
      <c r="AD88" s="396"/>
      <c r="AE88" s="560"/>
      <c r="AF88" s="431"/>
      <c r="AG88" s="396"/>
      <c r="AH88" s="396"/>
      <c r="AI88" s="396"/>
      <c r="AJ88" s="560"/>
      <c r="AK88" s="431"/>
      <c r="AL88" s="396"/>
      <c r="AM88" s="396"/>
      <c r="AN88" s="562"/>
      <c r="AW88" s="88"/>
      <c r="AX88" s="88"/>
      <c r="AY88" s="88"/>
      <c r="AZ88" s="88"/>
    </row>
    <row r="89" spans="1:52" s="11" customFormat="1" ht="15.7" hidden="1" customHeight="1" x14ac:dyDescent="0.25">
      <c r="A89" s="554"/>
      <c r="B89" s="555"/>
      <c r="C89" s="431"/>
      <c r="D89" s="396"/>
      <c r="E89" s="396"/>
      <c r="F89" s="396"/>
      <c r="G89" s="396"/>
      <c r="H89" s="396"/>
      <c r="I89" s="396"/>
      <c r="J89" s="396"/>
      <c r="K89" s="560"/>
      <c r="L89" s="431"/>
      <c r="M89" s="396"/>
      <c r="N89" s="396"/>
      <c r="O89" s="396"/>
      <c r="P89" s="560"/>
      <c r="Q89" s="431"/>
      <c r="R89" s="396"/>
      <c r="S89" s="396"/>
      <c r="T89" s="397"/>
      <c r="U89" s="561"/>
      <c r="V89" s="396"/>
      <c r="W89" s="396"/>
      <c r="X89" s="396"/>
      <c r="Y89" s="396"/>
      <c r="Z89" s="396"/>
      <c r="AA89" s="396"/>
      <c r="AB89" s="396"/>
      <c r="AC89" s="396"/>
      <c r="AD89" s="396"/>
      <c r="AE89" s="560"/>
      <c r="AF89" s="431"/>
      <c r="AG89" s="396"/>
      <c r="AH89" s="396"/>
      <c r="AI89" s="396"/>
      <c r="AJ89" s="560"/>
      <c r="AK89" s="431"/>
      <c r="AL89" s="396"/>
      <c r="AM89" s="396"/>
      <c r="AN89" s="562"/>
      <c r="AW89" s="88"/>
      <c r="AX89" s="88"/>
      <c r="AY89" s="88"/>
      <c r="AZ89" s="88"/>
    </row>
    <row r="90" spans="1:52" s="11" customFormat="1" ht="15.7" hidden="1" customHeight="1" x14ac:dyDescent="0.25">
      <c r="A90" s="554"/>
      <c r="B90" s="555"/>
      <c r="C90" s="431"/>
      <c r="D90" s="396"/>
      <c r="E90" s="396"/>
      <c r="F90" s="396"/>
      <c r="G90" s="396"/>
      <c r="H90" s="396"/>
      <c r="I90" s="396"/>
      <c r="J90" s="396"/>
      <c r="K90" s="560"/>
      <c r="L90" s="431"/>
      <c r="M90" s="396"/>
      <c r="N90" s="396"/>
      <c r="O90" s="396"/>
      <c r="P90" s="560"/>
      <c r="Q90" s="431"/>
      <c r="R90" s="396"/>
      <c r="S90" s="396"/>
      <c r="T90" s="397"/>
      <c r="U90" s="561"/>
      <c r="V90" s="396"/>
      <c r="W90" s="396"/>
      <c r="X90" s="396"/>
      <c r="Y90" s="396"/>
      <c r="Z90" s="396"/>
      <c r="AA90" s="396"/>
      <c r="AB90" s="396"/>
      <c r="AC90" s="396"/>
      <c r="AD90" s="396"/>
      <c r="AE90" s="560"/>
      <c r="AF90" s="431"/>
      <c r="AG90" s="396"/>
      <c r="AH90" s="396"/>
      <c r="AI90" s="396"/>
      <c r="AJ90" s="560"/>
      <c r="AK90" s="431"/>
      <c r="AL90" s="396"/>
      <c r="AM90" s="396"/>
      <c r="AN90" s="562"/>
      <c r="AW90" s="88"/>
      <c r="AX90" s="88"/>
      <c r="AY90" s="88"/>
      <c r="AZ90" s="88"/>
    </row>
    <row r="91" spans="1:52" s="11" customFormat="1" ht="15.7" hidden="1" customHeight="1" x14ac:dyDescent="0.25">
      <c r="A91" s="554"/>
      <c r="B91" s="555"/>
      <c r="C91" s="431"/>
      <c r="D91" s="396"/>
      <c r="E91" s="396"/>
      <c r="F91" s="396"/>
      <c r="G91" s="396"/>
      <c r="H91" s="396"/>
      <c r="I91" s="396"/>
      <c r="J91" s="396"/>
      <c r="K91" s="560"/>
      <c r="L91" s="431"/>
      <c r="M91" s="396"/>
      <c r="N91" s="396"/>
      <c r="O91" s="396"/>
      <c r="P91" s="560"/>
      <c r="Q91" s="431"/>
      <c r="R91" s="396"/>
      <c r="S91" s="396"/>
      <c r="T91" s="397"/>
      <c r="U91" s="561"/>
      <c r="V91" s="396"/>
      <c r="W91" s="396"/>
      <c r="X91" s="396"/>
      <c r="Y91" s="396"/>
      <c r="Z91" s="396"/>
      <c r="AA91" s="396"/>
      <c r="AB91" s="396"/>
      <c r="AC91" s="396"/>
      <c r="AD91" s="396"/>
      <c r="AE91" s="560"/>
      <c r="AF91" s="431"/>
      <c r="AG91" s="396"/>
      <c r="AH91" s="396"/>
      <c r="AI91" s="396"/>
      <c r="AJ91" s="560"/>
      <c r="AK91" s="431"/>
      <c r="AL91" s="396"/>
      <c r="AM91" s="396"/>
      <c r="AN91" s="562"/>
      <c r="AW91" s="88"/>
      <c r="AX91" s="88"/>
      <c r="AY91" s="88"/>
      <c r="AZ91" s="88"/>
    </row>
    <row r="92" spans="1:52" s="11" customFormat="1" ht="15.7" hidden="1" customHeight="1" x14ac:dyDescent="0.25">
      <c r="A92" s="554"/>
      <c r="B92" s="555"/>
      <c r="C92" s="431"/>
      <c r="D92" s="396"/>
      <c r="E92" s="396"/>
      <c r="F92" s="396"/>
      <c r="G92" s="396"/>
      <c r="H92" s="396"/>
      <c r="I92" s="396"/>
      <c r="J92" s="396"/>
      <c r="K92" s="560"/>
      <c r="L92" s="431"/>
      <c r="M92" s="396"/>
      <c r="N92" s="396"/>
      <c r="O92" s="396"/>
      <c r="P92" s="560"/>
      <c r="Q92" s="431"/>
      <c r="R92" s="396"/>
      <c r="S92" s="396"/>
      <c r="T92" s="397"/>
      <c r="U92" s="561"/>
      <c r="V92" s="396"/>
      <c r="W92" s="396"/>
      <c r="X92" s="396"/>
      <c r="Y92" s="396"/>
      <c r="Z92" s="396"/>
      <c r="AA92" s="396"/>
      <c r="AB92" s="396"/>
      <c r="AC92" s="396"/>
      <c r="AD92" s="396"/>
      <c r="AE92" s="560"/>
      <c r="AF92" s="431"/>
      <c r="AG92" s="396"/>
      <c r="AH92" s="396"/>
      <c r="AI92" s="396"/>
      <c r="AJ92" s="560"/>
      <c r="AK92" s="431"/>
      <c r="AL92" s="396"/>
      <c r="AM92" s="396"/>
      <c r="AN92" s="562"/>
      <c r="AW92" s="88"/>
      <c r="AX92" s="88"/>
      <c r="AY92" s="88"/>
      <c r="AZ92" s="88"/>
    </row>
    <row r="93" spans="1:52" s="11" customFormat="1" ht="15.7" hidden="1" customHeight="1" x14ac:dyDescent="0.25">
      <c r="A93" s="554"/>
      <c r="B93" s="555"/>
      <c r="C93" s="431"/>
      <c r="D93" s="396"/>
      <c r="E93" s="396"/>
      <c r="F93" s="396"/>
      <c r="G93" s="396"/>
      <c r="H93" s="396"/>
      <c r="I93" s="396"/>
      <c r="J93" s="396"/>
      <c r="K93" s="560"/>
      <c r="L93" s="431"/>
      <c r="M93" s="396"/>
      <c r="N93" s="396"/>
      <c r="O93" s="396"/>
      <c r="P93" s="560"/>
      <c r="Q93" s="431"/>
      <c r="R93" s="396"/>
      <c r="S93" s="396"/>
      <c r="T93" s="397"/>
      <c r="U93" s="561"/>
      <c r="V93" s="396"/>
      <c r="W93" s="396"/>
      <c r="X93" s="396"/>
      <c r="Y93" s="396"/>
      <c r="Z93" s="396"/>
      <c r="AA93" s="396"/>
      <c r="AB93" s="396"/>
      <c r="AC93" s="396"/>
      <c r="AD93" s="396"/>
      <c r="AE93" s="560"/>
      <c r="AF93" s="431"/>
      <c r="AG93" s="396"/>
      <c r="AH93" s="396"/>
      <c r="AI93" s="396"/>
      <c r="AJ93" s="560"/>
      <c r="AK93" s="431"/>
      <c r="AL93" s="396"/>
      <c r="AM93" s="396"/>
      <c r="AN93" s="562"/>
      <c r="AW93" s="88"/>
      <c r="AX93" s="88"/>
      <c r="AY93" s="88"/>
      <c r="AZ93" s="88"/>
    </row>
    <row r="94" spans="1:52" s="11" customFormat="1" ht="15.7" hidden="1" customHeight="1" x14ac:dyDescent="0.25">
      <c r="A94" s="554"/>
      <c r="B94" s="555"/>
      <c r="C94" s="431"/>
      <c r="D94" s="396"/>
      <c r="E94" s="396"/>
      <c r="F94" s="396"/>
      <c r="G94" s="396"/>
      <c r="H94" s="396"/>
      <c r="I94" s="396"/>
      <c r="J94" s="396"/>
      <c r="K94" s="560"/>
      <c r="L94" s="431"/>
      <c r="M94" s="396"/>
      <c r="N94" s="396"/>
      <c r="O94" s="396"/>
      <c r="P94" s="560"/>
      <c r="Q94" s="431"/>
      <c r="R94" s="396"/>
      <c r="S94" s="396"/>
      <c r="T94" s="397"/>
      <c r="U94" s="561"/>
      <c r="V94" s="396"/>
      <c r="W94" s="396"/>
      <c r="X94" s="396"/>
      <c r="Y94" s="396"/>
      <c r="Z94" s="396"/>
      <c r="AA94" s="396"/>
      <c r="AB94" s="396"/>
      <c r="AC94" s="396"/>
      <c r="AD94" s="396"/>
      <c r="AE94" s="560"/>
      <c r="AF94" s="431"/>
      <c r="AG94" s="396"/>
      <c r="AH94" s="396"/>
      <c r="AI94" s="396"/>
      <c r="AJ94" s="560"/>
      <c r="AK94" s="431"/>
      <c r="AL94" s="396"/>
      <c r="AM94" s="396"/>
      <c r="AN94" s="562"/>
      <c r="AW94" s="88"/>
      <c r="AX94" s="88"/>
      <c r="AY94" s="88"/>
      <c r="AZ94" s="88"/>
    </row>
    <row r="95" spans="1:52" s="11" customFormat="1" ht="15.7" hidden="1" customHeight="1" x14ac:dyDescent="0.25">
      <c r="A95" s="554"/>
      <c r="B95" s="555"/>
      <c r="C95" s="431"/>
      <c r="D95" s="396"/>
      <c r="E95" s="396"/>
      <c r="F95" s="396"/>
      <c r="G95" s="396"/>
      <c r="H95" s="396"/>
      <c r="I95" s="396"/>
      <c r="J95" s="396"/>
      <c r="K95" s="560"/>
      <c r="L95" s="431"/>
      <c r="M95" s="396"/>
      <c r="N95" s="396"/>
      <c r="O95" s="396"/>
      <c r="P95" s="560"/>
      <c r="Q95" s="431"/>
      <c r="R95" s="396"/>
      <c r="S95" s="396"/>
      <c r="T95" s="397"/>
      <c r="U95" s="561"/>
      <c r="V95" s="396"/>
      <c r="W95" s="396"/>
      <c r="X95" s="396"/>
      <c r="Y95" s="396"/>
      <c r="Z95" s="396"/>
      <c r="AA95" s="396"/>
      <c r="AB95" s="396"/>
      <c r="AC95" s="396"/>
      <c r="AD95" s="396"/>
      <c r="AE95" s="560"/>
      <c r="AF95" s="431"/>
      <c r="AG95" s="396"/>
      <c r="AH95" s="396"/>
      <c r="AI95" s="396"/>
      <c r="AJ95" s="560"/>
      <c r="AK95" s="431"/>
      <c r="AL95" s="396"/>
      <c r="AM95" s="396"/>
      <c r="AN95" s="562"/>
      <c r="AW95" s="88"/>
      <c r="AX95" s="88"/>
      <c r="AY95" s="88"/>
      <c r="AZ95" s="88"/>
    </row>
    <row r="96" spans="1:52" s="11" customFormat="1" ht="15.7" hidden="1" customHeight="1" x14ac:dyDescent="0.25">
      <c r="A96" s="554"/>
      <c r="B96" s="555"/>
      <c r="C96" s="431"/>
      <c r="D96" s="396"/>
      <c r="E96" s="396"/>
      <c r="F96" s="396"/>
      <c r="G96" s="396"/>
      <c r="H96" s="396"/>
      <c r="I96" s="396"/>
      <c r="J96" s="396"/>
      <c r="K96" s="560"/>
      <c r="L96" s="431"/>
      <c r="M96" s="396"/>
      <c r="N96" s="396"/>
      <c r="O96" s="396"/>
      <c r="P96" s="560"/>
      <c r="Q96" s="431"/>
      <c r="R96" s="396"/>
      <c r="S96" s="396"/>
      <c r="T96" s="397"/>
      <c r="U96" s="561"/>
      <c r="V96" s="396"/>
      <c r="W96" s="396"/>
      <c r="X96" s="396"/>
      <c r="Y96" s="396"/>
      <c r="Z96" s="396"/>
      <c r="AA96" s="396"/>
      <c r="AB96" s="396"/>
      <c r="AC96" s="396"/>
      <c r="AD96" s="396"/>
      <c r="AE96" s="560"/>
      <c r="AF96" s="431"/>
      <c r="AG96" s="396"/>
      <c r="AH96" s="396"/>
      <c r="AI96" s="396"/>
      <c r="AJ96" s="560"/>
      <c r="AK96" s="431"/>
      <c r="AL96" s="396"/>
      <c r="AM96" s="396"/>
      <c r="AN96" s="562"/>
      <c r="AW96" s="88"/>
      <c r="AX96" s="88"/>
      <c r="AY96" s="88"/>
      <c r="AZ96" s="88"/>
    </row>
    <row r="97" spans="1:52" s="11" customFormat="1" ht="15.7" hidden="1" customHeight="1" x14ac:dyDescent="0.25">
      <c r="A97" s="554"/>
      <c r="B97" s="555"/>
      <c r="C97" s="431"/>
      <c r="D97" s="396"/>
      <c r="E97" s="396"/>
      <c r="F97" s="396"/>
      <c r="G97" s="396"/>
      <c r="H97" s="396"/>
      <c r="I97" s="396"/>
      <c r="J97" s="396"/>
      <c r="K97" s="560"/>
      <c r="L97" s="431"/>
      <c r="M97" s="396"/>
      <c r="N97" s="396"/>
      <c r="O97" s="396"/>
      <c r="P97" s="560"/>
      <c r="Q97" s="431"/>
      <c r="R97" s="396"/>
      <c r="S97" s="396"/>
      <c r="T97" s="397"/>
      <c r="U97" s="561"/>
      <c r="V97" s="396"/>
      <c r="W97" s="396"/>
      <c r="X97" s="396"/>
      <c r="Y97" s="396"/>
      <c r="Z97" s="396"/>
      <c r="AA97" s="396"/>
      <c r="AB97" s="396"/>
      <c r="AC97" s="396"/>
      <c r="AD97" s="396"/>
      <c r="AE97" s="560"/>
      <c r="AF97" s="431"/>
      <c r="AG97" s="396"/>
      <c r="AH97" s="396"/>
      <c r="AI97" s="396"/>
      <c r="AJ97" s="560"/>
      <c r="AK97" s="431"/>
      <c r="AL97" s="396"/>
      <c r="AM97" s="396"/>
      <c r="AN97" s="562"/>
      <c r="AW97" s="88"/>
      <c r="AX97" s="88"/>
      <c r="AY97" s="88"/>
      <c r="AZ97" s="88"/>
    </row>
    <row r="98" spans="1:52" s="11" customFormat="1" ht="15.7" hidden="1" customHeight="1" x14ac:dyDescent="0.25">
      <c r="A98" s="554"/>
      <c r="B98" s="555"/>
      <c r="C98" s="431"/>
      <c r="D98" s="396"/>
      <c r="E98" s="396"/>
      <c r="F98" s="396"/>
      <c r="G98" s="396"/>
      <c r="H98" s="396"/>
      <c r="I98" s="396"/>
      <c r="J98" s="396"/>
      <c r="K98" s="560"/>
      <c r="L98" s="431"/>
      <c r="M98" s="396"/>
      <c r="N98" s="396"/>
      <c r="O98" s="396"/>
      <c r="P98" s="560"/>
      <c r="Q98" s="431"/>
      <c r="R98" s="396"/>
      <c r="S98" s="396"/>
      <c r="T98" s="397"/>
      <c r="U98" s="561"/>
      <c r="V98" s="396"/>
      <c r="W98" s="396"/>
      <c r="X98" s="396"/>
      <c r="Y98" s="396"/>
      <c r="Z98" s="396"/>
      <c r="AA98" s="396"/>
      <c r="AB98" s="396"/>
      <c r="AC98" s="396"/>
      <c r="AD98" s="396"/>
      <c r="AE98" s="560"/>
      <c r="AF98" s="431"/>
      <c r="AG98" s="396"/>
      <c r="AH98" s="396"/>
      <c r="AI98" s="396"/>
      <c r="AJ98" s="560"/>
      <c r="AK98" s="431"/>
      <c r="AL98" s="396"/>
      <c r="AM98" s="396"/>
      <c r="AN98" s="562"/>
      <c r="AW98" s="88"/>
      <c r="AX98" s="88"/>
      <c r="AY98" s="88"/>
      <c r="AZ98" s="88"/>
    </row>
    <row r="99" spans="1:52" s="11" customFormat="1" ht="15.7" hidden="1" customHeight="1" x14ac:dyDescent="0.25">
      <c r="A99" s="554"/>
      <c r="B99" s="555"/>
      <c r="C99" s="431"/>
      <c r="D99" s="396"/>
      <c r="E99" s="396"/>
      <c r="F99" s="396"/>
      <c r="G99" s="396"/>
      <c r="H99" s="396"/>
      <c r="I99" s="396"/>
      <c r="J99" s="396"/>
      <c r="K99" s="560"/>
      <c r="L99" s="431"/>
      <c r="M99" s="396"/>
      <c r="N99" s="396"/>
      <c r="O99" s="396"/>
      <c r="P99" s="560"/>
      <c r="Q99" s="431"/>
      <c r="R99" s="396"/>
      <c r="S99" s="396"/>
      <c r="T99" s="397"/>
      <c r="U99" s="561"/>
      <c r="V99" s="396"/>
      <c r="W99" s="396"/>
      <c r="X99" s="396"/>
      <c r="Y99" s="396"/>
      <c r="Z99" s="396"/>
      <c r="AA99" s="396"/>
      <c r="AB99" s="396"/>
      <c r="AC99" s="396"/>
      <c r="AD99" s="396"/>
      <c r="AE99" s="560"/>
      <c r="AF99" s="431"/>
      <c r="AG99" s="396"/>
      <c r="AH99" s="396"/>
      <c r="AI99" s="396"/>
      <c r="AJ99" s="560"/>
      <c r="AK99" s="431"/>
      <c r="AL99" s="396"/>
      <c r="AM99" s="396"/>
      <c r="AN99" s="562"/>
      <c r="AW99" s="88"/>
      <c r="AX99" s="88"/>
      <c r="AY99" s="88"/>
      <c r="AZ99" s="88"/>
    </row>
    <row r="100" spans="1:52" s="11" customFormat="1" ht="15.7" hidden="1" customHeight="1" x14ac:dyDescent="0.25">
      <c r="A100" s="554"/>
      <c r="B100" s="555"/>
      <c r="C100" s="431"/>
      <c r="D100" s="396"/>
      <c r="E100" s="396"/>
      <c r="F100" s="396"/>
      <c r="G100" s="396"/>
      <c r="H100" s="396"/>
      <c r="I100" s="396"/>
      <c r="J100" s="396"/>
      <c r="K100" s="560"/>
      <c r="L100" s="431"/>
      <c r="M100" s="396"/>
      <c r="N100" s="396"/>
      <c r="O100" s="396"/>
      <c r="P100" s="560"/>
      <c r="Q100" s="431"/>
      <c r="R100" s="396"/>
      <c r="S100" s="396"/>
      <c r="T100" s="397"/>
      <c r="U100" s="561"/>
      <c r="V100" s="396"/>
      <c r="W100" s="396"/>
      <c r="X100" s="396"/>
      <c r="Y100" s="396"/>
      <c r="Z100" s="396"/>
      <c r="AA100" s="396"/>
      <c r="AB100" s="396"/>
      <c r="AC100" s="396"/>
      <c r="AD100" s="396"/>
      <c r="AE100" s="560"/>
      <c r="AF100" s="431"/>
      <c r="AG100" s="396"/>
      <c r="AH100" s="396"/>
      <c r="AI100" s="396"/>
      <c r="AJ100" s="560"/>
      <c r="AK100" s="431"/>
      <c r="AL100" s="396"/>
      <c r="AM100" s="396"/>
      <c r="AN100" s="562"/>
      <c r="AW100" s="88"/>
      <c r="AX100" s="88"/>
      <c r="AY100" s="88"/>
      <c r="AZ100" s="88"/>
    </row>
    <row r="101" spans="1:52" s="11" customFormat="1" ht="15.7" hidden="1" customHeight="1" x14ac:dyDescent="0.25">
      <c r="A101" s="554"/>
      <c r="B101" s="555"/>
      <c r="C101" s="431"/>
      <c r="D101" s="396"/>
      <c r="E101" s="396"/>
      <c r="F101" s="396"/>
      <c r="G101" s="396"/>
      <c r="H101" s="396"/>
      <c r="I101" s="396"/>
      <c r="J101" s="396"/>
      <c r="K101" s="560"/>
      <c r="L101" s="431"/>
      <c r="M101" s="396"/>
      <c r="N101" s="396"/>
      <c r="O101" s="396"/>
      <c r="P101" s="560"/>
      <c r="Q101" s="431"/>
      <c r="R101" s="396"/>
      <c r="S101" s="396"/>
      <c r="T101" s="397"/>
      <c r="U101" s="561"/>
      <c r="V101" s="396"/>
      <c r="W101" s="396"/>
      <c r="X101" s="396"/>
      <c r="Y101" s="396"/>
      <c r="Z101" s="396"/>
      <c r="AA101" s="396"/>
      <c r="AB101" s="396"/>
      <c r="AC101" s="396"/>
      <c r="AD101" s="396"/>
      <c r="AE101" s="560"/>
      <c r="AF101" s="431"/>
      <c r="AG101" s="396"/>
      <c r="AH101" s="396"/>
      <c r="AI101" s="396"/>
      <c r="AJ101" s="560"/>
      <c r="AK101" s="431"/>
      <c r="AL101" s="396"/>
      <c r="AM101" s="396"/>
      <c r="AN101" s="562"/>
      <c r="AW101" s="88"/>
      <c r="AX101" s="88"/>
      <c r="AY101" s="88"/>
      <c r="AZ101" s="88"/>
    </row>
    <row r="102" spans="1:52" s="11" customFormat="1" ht="15.7" hidden="1" customHeight="1" x14ac:dyDescent="0.25">
      <c r="A102" s="554"/>
      <c r="B102" s="555"/>
      <c r="C102" s="431"/>
      <c r="D102" s="396"/>
      <c r="E102" s="396"/>
      <c r="F102" s="396"/>
      <c r="G102" s="396"/>
      <c r="H102" s="396"/>
      <c r="I102" s="396"/>
      <c r="J102" s="396"/>
      <c r="K102" s="560"/>
      <c r="L102" s="431"/>
      <c r="M102" s="396"/>
      <c r="N102" s="396"/>
      <c r="O102" s="396"/>
      <c r="P102" s="560"/>
      <c r="Q102" s="431"/>
      <c r="R102" s="396"/>
      <c r="S102" s="396"/>
      <c r="T102" s="397"/>
      <c r="U102" s="561"/>
      <c r="V102" s="396"/>
      <c r="W102" s="396"/>
      <c r="X102" s="396"/>
      <c r="Y102" s="396"/>
      <c r="Z102" s="396"/>
      <c r="AA102" s="396"/>
      <c r="AB102" s="396"/>
      <c r="AC102" s="396"/>
      <c r="AD102" s="396"/>
      <c r="AE102" s="560"/>
      <c r="AF102" s="431"/>
      <c r="AG102" s="396"/>
      <c r="AH102" s="396"/>
      <c r="AI102" s="396"/>
      <c r="AJ102" s="560"/>
      <c r="AK102" s="431"/>
      <c r="AL102" s="396"/>
      <c r="AM102" s="396"/>
      <c r="AN102" s="562"/>
      <c r="AW102" s="88"/>
      <c r="AX102" s="88"/>
      <c r="AY102" s="88"/>
      <c r="AZ102" s="88"/>
    </row>
    <row r="103" spans="1:52" s="11" customFormat="1" ht="15.7" hidden="1" customHeight="1" x14ac:dyDescent="0.25">
      <c r="A103" s="554"/>
      <c r="B103" s="555"/>
      <c r="C103" s="431"/>
      <c r="D103" s="396"/>
      <c r="E103" s="396"/>
      <c r="F103" s="396"/>
      <c r="G103" s="396"/>
      <c r="H103" s="396"/>
      <c r="I103" s="396"/>
      <c r="J103" s="396"/>
      <c r="K103" s="560"/>
      <c r="L103" s="431"/>
      <c r="M103" s="396"/>
      <c r="N103" s="396"/>
      <c r="O103" s="396"/>
      <c r="P103" s="560"/>
      <c r="Q103" s="431"/>
      <c r="R103" s="396"/>
      <c r="S103" s="396"/>
      <c r="T103" s="397"/>
      <c r="U103" s="561"/>
      <c r="V103" s="396"/>
      <c r="W103" s="396"/>
      <c r="X103" s="396"/>
      <c r="Y103" s="396"/>
      <c r="Z103" s="396"/>
      <c r="AA103" s="396"/>
      <c r="AB103" s="396"/>
      <c r="AC103" s="396"/>
      <c r="AD103" s="396"/>
      <c r="AE103" s="560"/>
      <c r="AF103" s="431"/>
      <c r="AG103" s="396"/>
      <c r="AH103" s="396"/>
      <c r="AI103" s="396"/>
      <c r="AJ103" s="560"/>
      <c r="AK103" s="431"/>
      <c r="AL103" s="396"/>
      <c r="AM103" s="396"/>
      <c r="AN103" s="562"/>
      <c r="AW103" s="88"/>
      <c r="AX103" s="88"/>
      <c r="AY103" s="88"/>
      <c r="AZ103" s="88"/>
    </row>
    <row r="104" spans="1:52" s="11" customFormat="1" ht="15.7" hidden="1" customHeight="1" x14ac:dyDescent="0.25">
      <c r="A104" s="554"/>
      <c r="B104" s="555"/>
      <c r="C104" s="431"/>
      <c r="D104" s="396"/>
      <c r="E104" s="396"/>
      <c r="F104" s="396"/>
      <c r="G104" s="396"/>
      <c r="H104" s="396"/>
      <c r="I104" s="396"/>
      <c r="J104" s="396"/>
      <c r="K104" s="560"/>
      <c r="L104" s="431"/>
      <c r="M104" s="396"/>
      <c r="N104" s="396"/>
      <c r="O104" s="396"/>
      <c r="P104" s="560"/>
      <c r="Q104" s="431"/>
      <c r="R104" s="396"/>
      <c r="S104" s="396"/>
      <c r="T104" s="397"/>
      <c r="U104" s="561"/>
      <c r="V104" s="396"/>
      <c r="W104" s="396"/>
      <c r="X104" s="396"/>
      <c r="Y104" s="396"/>
      <c r="Z104" s="396"/>
      <c r="AA104" s="396"/>
      <c r="AB104" s="396"/>
      <c r="AC104" s="396"/>
      <c r="AD104" s="396"/>
      <c r="AE104" s="560"/>
      <c r="AF104" s="431"/>
      <c r="AG104" s="396"/>
      <c r="AH104" s="396"/>
      <c r="AI104" s="396"/>
      <c r="AJ104" s="560"/>
      <c r="AK104" s="431"/>
      <c r="AL104" s="396"/>
      <c r="AM104" s="396"/>
      <c r="AN104" s="562"/>
      <c r="AO104" s="11">
        <f t="shared" si="15"/>
        <v>0</v>
      </c>
      <c r="AW104" s="88"/>
      <c r="AX104" s="88"/>
      <c r="AY104" s="88"/>
      <c r="AZ104" s="88"/>
    </row>
    <row r="105" spans="1:52" s="11" customFormat="1" ht="15.7" hidden="1" customHeight="1" x14ac:dyDescent="0.25">
      <c r="A105" s="554"/>
      <c r="B105" s="555"/>
      <c r="C105" s="431"/>
      <c r="D105" s="396"/>
      <c r="E105" s="396"/>
      <c r="F105" s="396"/>
      <c r="G105" s="396"/>
      <c r="H105" s="396"/>
      <c r="I105" s="396"/>
      <c r="J105" s="396"/>
      <c r="K105" s="560"/>
      <c r="L105" s="431"/>
      <c r="M105" s="396"/>
      <c r="N105" s="396"/>
      <c r="O105" s="396"/>
      <c r="P105" s="560"/>
      <c r="Q105" s="431"/>
      <c r="R105" s="396"/>
      <c r="S105" s="396"/>
      <c r="T105" s="397"/>
      <c r="U105" s="561"/>
      <c r="V105" s="396"/>
      <c r="W105" s="396"/>
      <c r="X105" s="396"/>
      <c r="Y105" s="396"/>
      <c r="Z105" s="396"/>
      <c r="AA105" s="396"/>
      <c r="AB105" s="396"/>
      <c r="AC105" s="396"/>
      <c r="AD105" s="396"/>
      <c r="AE105" s="560"/>
      <c r="AF105" s="431"/>
      <c r="AG105" s="396"/>
      <c r="AH105" s="396"/>
      <c r="AI105" s="396"/>
      <c r="AJ105" s="560"/>
      <c r="AK105" s="431"/>
      <c r="AL105" s="396"/>
      <c r="AM105" s="396"/>
      <c r="AN105" s="562"/>
      <c r="AO105" s="11">
        <f t="shared" si="15"/>
        <v>0</v>
      </c>
      <c r="AW105" s="88"/>
      <c r="AX105" s="88"/>
      <c r="AY105" s="88"/>
      <c r="AZ105" s="88"/>
    </row>
    <row r="106" spans="1:52" s="11" customFormat="1" ht="15.7" hidden="1" customHeight="1" x14ac:dyDescent="0.25">
      <c r="A106" s="554"/>
      <c r="B106" s="555"/>
      <c r="C106" s="431"/>
      <c r="D106" s="396"/>
      <c r="E106" s="396"/>
      <c r="F106" s="396"/>
      <c r="G106" s="396"/>
      <c r="H106" s="396"/>
      <c r="I106" s="396"/>
      <c r="J106" s="396"/>
      <c r="K106" s="560"/>
      <c r="L106" s="431"/>
      <c r="M106" s="396"/>
      <c r="N106" s="396"/>
      <c r="O106" s="396"/>
      <c r="P106" s="560"/>
      <c r="Q106" s="431"/>
      <c r="R106" s="396"/>
      <c r="S106" s="396"/>
      <c r="T106" s="397"/>
      <c r="U106" s="561"/>
      <c r="V106" s="396"/>
      <c r="W106" s="396"/>
      <c r="X106" s="396"/>
      <c r="Y106" s="396"/>
      <c r="Z106" s="396"/>
      <c r="AA106" s="396"/>
      <c r="AB106" s="396"/>
      <c r="AC106" s="396"/>
      <c r="AD106" s="396"/>
      <c r="AE106" s="560"/>
      <c r="AF106" s="431"/>
      <c r="AG106" s="396"/>
      <c r="AH106" s="396"/>
      <c r="AI106" s="396"/>
      <c r="AJ106" s="560"/>
      <c r="AK106" s="431"/>
      <c r="AL106" s="396"/>
      <c r="AM106" s="396"/>
      <c r="AN106" s="562"/>
      <c r="AO106" s="11">
        <f t="shared" si="15"/>
        <v>0</v>
      </c>
      <c r="AW106" s="88"/>
      <c r="AX106" s="88"/>
      <c r="AY106" s="88"/>
      <c r="AZ106" s="88"/>
    </row>
    <row r="107" spans="1:52" s="11" customFormat="1" ht="15.7" hidden="1" customHeight="1" thickBot="1" x14ac:dyDescent="0.3">
      <c r="A107" s="556"/>
      <c r="B107" s="557"/>
      <c r="C107" s="431"/>
      <c r="D107" s="396"/>
      <c r="E107" s="396"/>
      <c r="F107" s="396"/>
      <c r="G107" s="396"/>
      <c r="H107" s="396"/>
      <c r="I107" s="396"/>
      <c r="J107" s="396"/>
      <c r="K107" s="560"/>
      <c r="L107" s="431"/>
      <c r="M107" s="396"/>
      <c r="N107" s="396"/>
      <c r="O107" s="396"/>
      <c r="P107" s="560"/>
      <c r="Q107" s="431"/>
      <c r="R107" s="396"/>
      <c r="S107" s="396"/>
      <c r="T107" s="397"/>
      <c r="U107" s="561"/>
      <c r="V107" s="396"/>
      <c r="W107" s="396"/>
      <c r="X107" s="396"/>
      <c r="Y107" s="396"/>
      <c r="Z107" s="396"/>
      <c r="AA107" s="396"/>
      <c r="AB107" s="396"/>
      <c r="AC107" s="396"/>
      <c r="AD107" s="396"/>
      <c r="AE107" s="560"/>
      <c r="AF107" s="431"/>
      <c r="AG107" s="396"/>
      <c r="AH107" s="396"/>
      <c r="AI107" s="396"/>
      <c r="AJ107" s="560"/>
      <c r="AK107" s="431"/>
      <c r="AL107" s="396"/>
      <c r="AM107" s="396"/>
      <c r="AN107" s="562"/>
      <c r="AO107" s="11">
        <f t="shared" si="15"/>
        <v>0</v>
      </c>
      <c r="AW107" s="88"/>
      <c r="AX107" s="88"/>
      <c r="AY107" s="88"/>
      <c r="AZ107" s="88"/>
    </row>
    <row r="108" spans="1:52" s="11" customFormat="1" hidden="1" thickTop="1" thickBot="1" x14ac:dyDescent="0.3">
      <c r="A108" s="1162" t="str">
        <f>Sprachen!L170</f>
        <v>Gesamtbewertung durch die Organisation</v>
      </c>
      <c r="B108" s="1163"/>
      <c r="C108" s="1163"/>
      <c r="D108" s="1163"/>
      <c r="E108" s="1163"/>
      <c r="F108" s="1163"/>
      <c r="G108" s="1163"/>
      <c r="H108" s="1163"/>
      <c r="I108" s="1163"/>
      <c r="J108" s="1163"/>
      <c r="K108" s="1163"/>
      <c r="L108" s="1163"/>
      <c r="M108" s="1163"/>
      <c r="N108" s="1163"/>
      <c r="O108" s="1163"/>
      <c r="P108" s="1163"/>
      <c r="Q108" s="1163"/>
      <c r="R108" s="1163"/>
      <c r="S108" s="1163"/>
      <c r="T108" s="1163"/>
      <c r="U108" s="1163"/>
      <c r="V108" s="1163"/>
      <c r="W108" s="1163"/>
      <c r="X108" s="1163"/>
      <c r="Y108" s="1163"/>
      <c r="Z108" s="1163"/>
      <c r="AA108" s="1163"/>
      <c r="AB108" s="1163"/>
      <c r="AC108" s="1163"/>
      <c r="AD108" s="1163"/>
      <c r="AE108" s="1163"/>
      <c r="AF108" s="1163"/>
      <c r="AG108" s="1163"/>
      <c r="AH108" s="1163"/>
      <c r="AI108" s="1163"/>
      <c r="AJ108" s="1163"/>
      <c r="AK108" s="1163"/>
      <c r="AL108" s="1163"/>
      <c r="AM108" s="1163"/>
      <c r="AN108" s="1164"/>
      <c r="AW108" s="88"/>
      <c r="AX108" s="88"/>
      <c r="AY108" s="88"/>
      <c r="AZ108" s="88"/>
    </row>
    <row r="109" spans="1:52" ht="87" hidden="1" customHeight="1" thickTop="1" thickBot="1" x14ac:dyDescent="0.3">
      <c r="A109" s="1165" t="str">
        <f>Sprachen!L233</f>
        <v>Nachweiskategorie</v>
      </c>
      <c r="B109" s="1166"/>
      <c r="C109" s="1166"/>
      <c r="D109" s="1166"/>
      <c r="E109" s="1166"/>
      <c r="F109" s="1166"/>
      <c r="G109" s="1166"/>
      <c r="H109" s="1166"/>
      <c r="I109" s="1166"/>
      <c r="J109" s="1166"/>
      <c r="K109" s="1166"/>
      <c r="L109" s="1167"/>
      <c r="M109" s="1168" t="str">
        <f>Sprachen!L366</f>
        <v>Vorlage erforderlich</v>
      </c>
      <c r="N109" s="1168"/>
      <c r="O109" s="1169" t="str">
        <f>Sprachen!L43</f>
        <v>Anforderungen vollständig erfüllt</v>
      </c>
      <c r="P109" s="1169"/>
      <c r="Q109" s="1169" t="str">
        <f>Sprachen!L42</f>
        <v>Anforderungen nicht vollständig erfüllt</v>
      </c>
      <c r="R109" s="1169"/>
      <c r="S109" s="1168" t="str">
        <f>Sprachen!L268</f>
        <v>PPF-Verfahren zum Kunden abgeschlossen</v>
      </c>
      <c r="T109" s="1168"/>
      <c r="U109" s="1168"/>
      <c r="V109" s="1168" t="str">
        <f>Sprachen!L25</f>
        <v>Aktualisierte PPF-Dokumentation erforderlich</v>
      </c>
      <c r="W109" s="1168"/>
      <c r="X109" s="1168"/>
      <c r="Y109" s="1168" t="str">
        <f>Sprachen!L238</f>
        <v>Neues PPF-Verfahren erforderlich</v>
      </c>
      <c r="Z109" s="1168"/>
      <c r="AA109" s="1168"/>
      <c r="AB109" s="1170" t="str">
        <f>Sprachen!L302</f>
        <v>Risikobewertung</v>
      </c>
      <c r="AC109" s="1170"/>
      <c r="AD109" s="1170"/>
      <c r="AE109" s="1170"/>
      <c r="AF109" s="1170"/>
      <c r="AG109" s="1170"/>
      <c r="AH109" s="1170"/>
      <c r="AI109" s="1170"/>
      <c r="AJ109" s="1170"/>
      <c r="AK109" s="1170" t="str">
        <f>Sprachen!L361</f>
        <v>Version/ Datum</v>
      </c>
      <c r="AL109" s="1170"/>
      <c r="AM109" s="1170"/>
      <c r="AN109" s="1170"/>
      <c r="AO109" s="123" t="s">
        <v>986</v>
      </c>
      <c r="AP109" s="123" t="s">
        <v>987</v>
      </c>
      <c r="AQ109" s="123" t="s">
        <v>988</v>
      </c>
      <c r="AR109" s="123" t="s">
        <v>989</v>
      </c>
      <c r="AW109" s="87"/>
      <c r="AX109" s="87"/>
      <c r="AY109" s="87"/>
      <c r="AZ109" s="87"/>
    </row>
    <row r="110" spans="1:52" ht="24.95" hidden="1" customHeight="1" thickBot="1" x14ac:dyDescent="0.3">
      <c r="A110" s="1181" t="str">
        <f>Sprachen!L31</f>
        <v>PPF-Deckblatt / PPF-Bewertung / Selbstbeurteilung</v>
      </c>
      <c r="B110" s="1182"/>
      <c r="C110" s="1183"/>
      <c r="D110" s="1183"/>
      <c r="E110" s="1183"/>
      <c r="F110" s="1183"/>
      <c r="G110" s="1183"/>
      <c r="H110" s="1183"/>
      <c r="I110" s="1183"/>
      <c r="J110" s="1183"/>
      <c r="K110" s="1183"/>
      <c r="L110" s="1183"/>
      <c r="M110" s="1178" t="str">
        <f>IF(AO110="J",Sprachen!$L$4,"")</f>
        <v/>
      </c>
      <c r="N110" s="1178"/>
      <c r="O110" s="1184" t="str">
        <f>IF(AP110="J","X","")</f>
        <v>X</v>
      </c>
      <c r="P110" s="1184"/>
      <c r="Q110" s="1171"/>
      <c r="R110" s="1171"/>
      <c r="S110" s="1171"/>
      <c r="T110" s="1171"/>
      <c r="U110" s="1171"/>
      <c r="V110" s="1171"/>
      <c r="W110" s="1171"/>
      <c r="X110" s="1171"/>
      <c r="Y110" s="1171"/>
      <c r="Z110" s="1171"/>
      <c r="AA110" s="1171"/>
      <c r="AB110" s="1172"/>
      <c r="AC110" s="1172"/>
      <c r="AD110" s="1172"/>
      <c r="AE110" s="1172"/>
      <c r="AF110" s="1172"/>
      <c r="AG110" s="1172"/>
      <c r="AH110" s="1172"/>
      <c r="AI110" s="1172"/>
      <c r="AJ110" s="1172"/>
      <c r="AK110" s="1173"/>
      <c r="AL110" s="1173"/>
      <c r="AM110" s="1173"/>
      <c r="AN110" s="1174"/>
      <c r="AO110" s="123" t="str">
        <f>IFERROR(VLOOKUP("J",AO15:AO16,1,FALSE),"N")</f>
        <v>N</v>
      </c>
      <c r="AP110" s="123" t="str">
        <f>IF(AU15="X","J","")</f>
        <v>J</v>
      </c>
      <c r="AQ110" s="123" t="str">
        <f>IF(AV15="X","J","")</f>
        <v/>
      </c>
      <c r="AR110" s="123" t="str">
        <f>IF(AT15="X",TRUE,"")</f>
        <v/>
      </c>
      <c r="AW110" s="87"/>
      <c r="AX110" s="94"/>
      <c r="AY110" s="87"/>
      <c r="AZ110" s="87"/>
    </row>
    <row r="111" spans="1:52" ht="24.95" hidden="1" customHeight="1" thickBot="1" x14ac:dyDescent="0.3">
      <c r="A111" s="1175" t="str">
        <f>Sprachen!L227</f>
        <v>Nachweise zum Produkt</v>
      </c>
      <c r="B111" s="1176"/>
      <c r="C111" s="1177"/>
      <c r="D111" s="1177"/>
      <c r="E111" s="1177"/>
      <c r="F111" s="1177"/>
      <c r="G111" s="1177"/>
      <c r="H111" s="1177"/>
      <c r="I111" s="1177"/>
      <c r="J111" s="1177"/>
      <c r="K111" s="1177"/>
      <c r="L111" s="1177"/>
      <c r="M111" s="1178" t="str">
        <f>IF(AO111="J",Sprachen!$L$4,"")</f>
        <v/>
      </c>
      <c r="N111" s="1178"/>
      <c r="O111" s="1179" t="str">
        <f>IF(M111=Sprachen!$L$4,IF(AP111="J","X",""),"")</f>
        <v/>
      </c>
      <c r="P111" s="1180"/>
      <c r="Q111" s="1179" t="str">
        <f>IF(AQ111=TRUE,"X","")</f>
        <v/>
      </c>
      <c r="R111" s="1180"/>
      <c r="S111" s="1171"/>
      <c r="T111" s="1171"/>
      <c r="U111" s="1171"/>
      <c r="V111" s="1171"/>
      <c r="W111" s="1171"/>
      <c r="X111" s="1171"/>
      <c r="Y111" s="1171"/>
      <c r="Z111" s="1171"/>
      <c r="AA111" s="1171"/>
      <c r="AB111" s="1172"/>
      <c r="AC111" s="1172"/>
      <c r="AD111" s="1172"/>
      <c r="AE111" s="1172"/>
      <c r="AF111" s="1172"/>
      <c r="AG111" s="1172"/>
      <c r="AH111" s="1172"/>
      <c r="AI111" s="1172"/>
      <c r="AJ111" s="1172"/>
      <c r="AK111" s="1173"/>
      <c r="AL111" s="1173"/>
      <c r="AM111" s="1173"/>
      <c r="AN111" s="1174"/>
      <c r="AO111" s="123" t="str">
        <f>IF(OR(IFERROR(VLOOKUP("J",AO19:AO23,1,FALSE),"N")="J",IFERROR(VLOOKUP("J",AO29:AO41,1,FALSE),"N")="J")=TRUE,"J","N")</f>
        <v>N</v>
      </c>
      <c r="AP111" s="123" t="str">
        <f>IF(AND(AU19="X",AU29="X")=TRUE,"J","")</f>
        <v>J</v>
      </c>
      <c r="AQ111" s="123" t="b">
        <f>OR(AV19="X",AV29="X")</f>
        <v>0</v>
      </c>
      <c r="AR111" s="123" t="b">
        <f>OR(AT19="X",AT29="X")</f>
        <v>0</v>
      </c>
      <c r="AW111" s="87"/>
      <c r="AX111" s="87"/>
      <c r="AY111" s="87"/>
      <c r="AZ111" s="87"/>
    </row>
    <row r="112" spans="1:52" ht="24.95" hidden="1" customHeight="1" thickBot="1" x14ac:dyDescent="0.3">
      <c r="A112" s="1175" t="str">
        <f>Sprachen!L225</f>
        <v>Nachweise zum Produktionsprozess</v>
      </c>
      <c r="B112" s="1176"/>
      <c r="C112" s="1177"/>
      <c r="D112" s="1177"/>
      <c r="E112" s="1177"/>
      <c r="F112" s="1177"/>
      <c r="G112" s="1177"/>
      <c r="H112" s="1177"/>
      <c r="I112" s="1177"/>
      <c r="J112" s="1177"/>
      <c r="K112" s="1177"/>
      <c r="L112" s="1177"/>
      <c r="M112" s="1178" t="str">
        <f>IF(AO112="J",Sprachen!$L$4,"")</f>
        <v/>
      </c>
      <c r="N112" s="1178"/>
      <c r="O112" s="1179" t="str">
        <f>IF(M112=Sprachen!$L$4,IF(AP112="J","X",""),"")</f>
        <v/>
      </c>
      <c r="P112" s="1180"/>
      <c r="Q112" s="1179" t="str">
        <f>IF(AQ112=TRUE,"X","")</f>
        <v/>
      </c>
      <c r="R112" s="1180"/>
      <c r="S112" s="1171"/>
      <c r="T112" s="1171"/>
      <c r="U112" s="1171"/>
      <c r="V112" s="1171"/>
      <c r="W112" s="1171"/>
      <c r="X112" s="1171"/>
      <c r="Y112" s="1171"/>
      <c r="Z112" s="1171"/>
      <c r="AA112" s="1171"/>
      <c r="AB112" s="1172"/>
      <c r="AC112" s="1172"/>
      <c r="AD112" s="1172"/>
      <c r="AE112" s="1172"/>
      <c r="AF112" s="1172"/>
      <c r="AG112" s="1172"/>
      <c r="AH112" s="1172"/>
      <c r="AI112" s="1172"/>
      <c r="AJ112" s="1172"/>
      <c r="AK112" s="1173"/>
      <c r="AL112" s="1173"/>
      <c r="AM112" s="1173"/>
      <c r="AN112" s="1174"/>
      <c r="AO112" s="123" t="str">
        <f>IF(OR(IFERROR(VLOOKUP("J",AO25:AO27,1,FALSE),"N")="J",IFERROR(VLOOKUP("J",AO43:AO48,1,FALSE),"N")="J")=TRUE,"J","N")</f>
        <v>N</v>
      </c>
      <c r="AP112" s="123" t="str">
        <f>IF(AND(AU25="X",AU43="X")=TRUE,"J","")</f>
        <v>J</v>
      </c>
      <c r="AQ112" s="123" t="b">
        <f>OR(AV25="X",AV43="X")</f>
        <v>0</v>
      </c>
      <c r="AR112" s="123" t="b">
        <f>OR(AT25="X",AT43="X")</f>
        <v>0</v>
      </c>
      <c r="AW112" s="87"/>
      <c r="AX112" s="87"/>
      <c r="AY112" s="87"/>
      <c r="AZ112" s="87"/>
    </row>
    <row r="113" spans="1:52" ht="24.95" hidden="1" customHeight="1" thickBot="1" x14ac:dyDescent="0.3">
      <c r="A113" s="1175" t="str">
        <f>Sprachen!L151</f>
        <v>Generelle Nachweise</v>
      </c>
      <c r="B113" s="1176"/>
      <c r="C113" s="1177"/>
      <c r="D113" s="1177"/>
      <c r="E113" s="1177"/>
      <c r="F113" s="1177"/>
      <c r="G113" s="1177"/>
      <c r="H113" s="1177"/>
      <c r="I113" s="1177"/>
      <c r="J113" s="1177"/>
      <c r="K113" s="1177"/>
      <c r="L113" s="1177"/>
      <c r="M113" s="1178" t="str">
        <f>IF(AO113="J",Sprachen!$L$4,"")</f>
        <v/>
      </c>
      <c r="N113" s="1178"/>
      <c r="O113" s="1179" t="str">
        <f>IF(M113=Sprachen!$L$4,IF(AP113="J","X",""),"")</f>
        <v/>
      </c>
      <c r="P113" s="1180"/>
      <c r="Q113" s="1179" t="str">
        <f t="shared" ref="Q113:Q114" si="16">IF(AQ113="J","X","")</f>
        <v/>
      </c>
      <c r="R113" s="1180"/>
      <c r="S113" s="1171"/>
      <c r="T113" s="1171"/>
      <c r="U113" s="1171"/>
      <c r="V113" s="1171"/>
      <c r="W113" s="1171"/>
      <c r="X113" s="1171"/>
      <c r="Y113" s="1171"/>
      <c r="Z113" s="1171"/>
      <c r="AA113" s="1171"/>
      <c r="AB113" s="1172"/>
      <c r="AC113" s="1172"/>
      <c r="AD113" s="1172"/>
      <c r="AE113" s="1172"/>
      <c r="AF113" s="1172"/>
      <c r="AG113" s="1172"/>
      <c r="AH113" s="1172"/>
      <c r="AI113" s="1172"/>
      <c r="AJ113" s="1172"/>
      <c r="AK113" s="1185"/>
      <c r="AL113" s="1173"/>
      <c r="AM113" s="1173"/>
      <c r="AN113" s="1174"/>
      <c r="AO113" s="123" t="str">
        <f>IFERROR(VLOOKUP("J",AO50:AO58,1,FALSE),"N")</f>
        <v>N</v>
      </c>
      <c r="AP113" s="123" t="str">
        <f>IF(AU50="X","J","")</f>
        <v>J</v>
      </c>
      <c r="AQ113" s="123" t="str">
        <f>IF(AV50="X","J","")</f>
        <v/>
      </c>
      <c r="AR113" s="123" t="str">
        <f>IF(AT50="X",TRUE,"")</f>
        <v/>
      </c>
      <c r="AW113" s="87"/>
      <c r="AX113" s="87"/>
      <c r="AY113" s="87"/>
      <c r="AZ113" s="87"/>
    </row>
    <row r="114" spans="1:52" ht="24.95" hidden="1" customHeight="1" thickBot="1" x14ac:dyDescent="0.3">
      <c r="A114" s="1190" t="str">
        <f>Sprachen!L323</f>
        <v>Nachweise zur Software</v>
      </c>
      <c r="B114" s="1191"/>
      <c r="C114" s="1192"/>
      <c r="D114" s="1192"/>
      <c r="E114" s="1192"/>
      <c r="F114" s="1192"/>
      <c r="G114" s="1192"/>
      <c r="H114" s="1192"/>
      <c r="I114" s="1192"/>
      <c r="J114" s="1192"/>
      <c r="K114" s="1192"/>
      <c r="L114" s="1192"/>
      <c r="M114" s="1178" t="str">
        <f>IF(AO114="J",Sprachen!$L$4,"")</f>
        <v/>
      </c>
      <c r="N114" s="1178"/>
      <c r="O114" s="1179" t="str">
        <f>IF(M114=Sprachen!$L$4,IF(AP114="J","X",""),"")</f>
        <v/>
      </c>
      <c r="P114" s="1180"/>
      <c r="Q114" s="1193" t="str">
        <f t="shared" si="16"/>
        <v/>
      </c>
      <c r="R114" s="1194"/>
      <c r="S114" s="1186"/>
      <c r="T114" s="1186"/>
      <c r="U114" s="1186"/>
      <c r="V114" s="1186"/>
      <c r="W114" s="1186"/>
      <c r="X114" s="1186"/>
      <c r="Y114" s="1186"/>
      <c r="Z114" s="1186"/>
      <c r="AA114" s="1186"/>
      <c r="AB114" s="1187"/>
      <c r="AC114" s="1187"/>
      <c r="AD114" s="1187"/>
      <c r="AE114" s="1187"/>
      <c r="AF114" s="1187"/>
      <c r="AG114" s="1187"/>
      <c r="AH114" s="1187"/>
      <c r="AI114" s="1187"/>
      <c r="AJ114" s="1187"/>
      <c r="AK114" s="1188"/>
      <c r="AL114" s="1188"/>
      <c r="AM114" s="1188"/>
      <c r="AN114" s="1189"/>
      <c r="AO114" s="123" t="str">
        <f>IFERROR(VLOOKUP("J",AO61:AO71,1,FALSE),"N")</f>
        <v>N</v>
      </c>
      <c r="AP114" s="123" t="str">
        <f>IF(AU61="X","J","")</f>
        <v>J</v>
      </c>
      <c r="AQ114" s="123" t="str">
        <f>IF(AV61="X","J","")</f>
        <v/>
      </c>
      <c r="AR114" s="123" t="str">
        <f>IF(AT61="X",TRUE,"")</f>
        <v/>
      </c>
      <c r="AW114" s="87"/>
      <c r="AX114" s="87"/>
      <c r="AY114" s="87"/>
      <c r="AZ114" s="87"/>
    </row>
    <row r="115" spans="1:52" ht="24.95" hidden="1" customHeight="1" thickTop="1" thickBot="1" x14ac:dyDescent="0.35">
      <c r="A115" s="1031" t="str">
        <f>Sprachen!L181</f>
        <v>Kommentar Organisation</v>
      </c>
      <c r="B115" s="1032"/>
      <c r="C115" s="1032"/>
      <c r="D115" s="1032"/>
      <c r="E115" s="1032"/>
      <c r="F115" s="1032"/>
      <c r="G115" s="1032"/>
      <c r="H115" s="1032"/>
      <c r="I115" s="1032"/>
      <c r="J115" s="1032"/>
      <c r="K115" s="1032"/>
      <c r="L115" s="1032"/>
      <c r="M115" s="1032"/>
      <c r="N115" s="1032"/>
      <c r="O115" s="1032"/>
      <c r="P115" s="1032"/>
      <c r="Q115" s="1032"/>
      <c r="R115" s="1032"/>
      <c r="S115" s="1032"/>
      <c r="T115" s="1032"/>
      <c r="U115" s="1032"/>
      <c r="V115" s="1032"/>
      <c r="W115" s="1032"/>
      <c r="X115" s="1032"/>
      <c r="Y115" s="1032"/>
      <c r="Z115" s="1032"/>
      <c r="AA115" s="1032"/>
      <c r="AB115" s="1032"/>
      <c r="AC115" s="1032"/>
      <c r="AD115" s="1032"/>
      <c r="AE115" s="1032"/>
      <c r="AF115" s="1032"/>
      <c r="AG115" s="1032"/>
      <c r="AH115" s="1032"/>
      <c r="AI115" s="1032"/>
      <c r="AJ115" s="1032"/>
      <c r="AK115" s="1032"/>
      <c r="AL115" s="1032"/>
      <c r="AM115" s="1032"/>
      <c r="AN115" s="1033"/>
      <c r="AW115" s="87"/>
      <c r="AX115" s="87"/>
      <c r="AY115" s="87"/>
      <c r="AZ115" s="87"/>
    </row>
    <row r="116" spans="1:52" ht="114.8" hidden="1" customHeight="1" thickTop="1" thickBot="1" x14ac:dyDescent="0.3">
      <c r="A116" s="1016"/>
      <c r="B116" s="1017"/>
      <c r="C116" s="1017"/>
      <c r="D116" s="1017"/>
      <c r="E116" s="1017"/>
      <c r="F116" s="1017"/>
      <c r="G116" s="1017"/>
      <c r="H116" s="1017"/>
      <c r="I116" s="1017"/>
      <c r="J116" s="1017"/>
      <c r="K116" s="1017"/>
      <c r="L116" s="1017"/>
      <c r="M116" s="1017"/>
      <c r="N116" s="1017"/>
      <c r="O116" s="1017"/>
      <c r="P116" s="1017"/>
      <c r="Q116" s="1017"/>
      <c r="R116" s="1017"/>
      <c r="S116" s="1017"/>
      <c r="T116" s="1017"/>
      <c r="U116" s="1017"/>
      <c r="V116" s="1017"/>
      <c r="W116" s="1017"/>
      <c r="X116" s="1017"/>
      <c r="Y116" s="1017"/>
      <c r="Z116" s="1017"/>
      <c r="AA116" s="1017"/>
      <c r="AB116" s="1017"/>
      <c r="AC116" s="1017"/>
      <c r="AD116" s="1017"/>
      <c r="AE116" s="1017"/>
      <c r="AF116" s="1017"/>
      <c r="AG116" s="1017"/>
      <c r="AH116" s="1017"/>
      <c r="AI116" s="1017"/>
      <c r="AJ116" s="1017"/>
      <c r="AK116" s="1017"/>
      <c r="AL116" s="1017"/>
      <c r="AM116" s="1017"/>
      <c r="AN116" s="1018"/>
      <c r="AW116" s="87"/>
      <c r="AX116" s="87"/>
      <c r="AY116" s="87"/>
      <c r="AZ116" s="87"/>
    </row>
    <row r="117" spans="1:52" ht="16.7" hidden="1" thickTop="1" thickBot="1" x14ac:dyDescent="0.35">
      <c r="A117" s="1031" t="str">
        <f>Sprachen!L122</f>
        <v>Empfehlung durch die Organisation</v>
      </c>
      <c r="B117" s="1032"/>
      <c r="C117" s="1032"/>
      <c r="D117" s="1032"/>
      <c r="E117" s="1032"/>
      <c r="F117" s="1032"/>
      <c r="G117" s="1032"/>
      <c r="H117" s="1032"/>
      <c r="I117" s="1032"/>
      <c r="J117" s="1032"/>
      <c r="K117" s="1032"/>
      <c r="L117" s="1032"/>
      <c r="M117" s="1032"/>
      <c r="N117" s="1032"/>
      <c r="O117" s="1032"/>
      <c r="P117" s="1032"/>
      <c r="Q117" s="1032"/>
      <c r="R117" s="1032"/>
      <c r="S117" s="1032"/>
      <c r="T117" s="1032"/>
      <c r="U117" s="1032"/>
      <c r="V117" s="1032"/>
      <c r="W117" s="1032"/>
      <c r="X117" s="1032"/>
      <c r="Y117" s="1032"/>
      <c r="Z117" s="1032"/>
      <c r="AA117" s="1032"/>
      <c r="AB117" s="1032"/>
      <c r="AC117" s="1032"/>
      <c r="AD117" s="1032"/>
      <c r="AE117" s="1032"/>
      <c r="AF117" s="1032"/>
      <c r="AG117" s="1032"/>
      <c r="AH117" s="1032"/>
      <c r="AI117" s="1032"/>
      <c r="AJ117" s="1032"/>
      <c r="AK117" s="1032"/>
      <c r="AL117" s="1032"/>
      <c r="AM117" s="1032"/>
      <c r="AN117" s="1033"/>
      <c r="AW117" s="87"/>
      <c r="AX117" s="87"/>
      <c r="AY117" s="87"/>
      <c r="AZ117" s="87"/>
    </row>
    <row r="118" spans="1:52" s="1" customFormat="1" ht="38.299999999999997" hidden="1" customHeight="1" thickTop="1" thickBot="1" x14ac:dyDescent="0.3">
      <c r="A118" s="1195" t="str">
        <f>Sprachen!L191</f>
        <v>Kundentauglich/Serientauglich</v>
      </c>
      <c r="B118" s="1196"/>
      <c r="C118" s="1197"/>
      <c r="D118" s="1197"/>
      <c r="E118" s="1197"/>
      <c r="F118" s="1197"/>
      <c r="G118" s="1197"/>
      <c r="H118" s="1197"/>
      <c r="I118" s="1197"/>
      <c r="J118" s="1197"/>
      <c r="K118" s="1197"/>
      <c r="L118" s="1197"/>
      <c r="M118" s="1197"/>
      <c r="N118" s="1197"/>
      <c r="O118" s="1197"/>
      <c r="P118" s="1197"/>
      <c r="Q118" s="1197"/>
      <c r="R118" s="1197"/>
      <c r="S118" s="1198" t="str">
        <f>IF(AND(AM118="",AX110&gt;0),"X","")</f>
        <v/>
      </c>
      <c r="T118" s="1198"/>
      <c r="U118" s="1197" t="str">
        <f>Sprachen!L242</f>
        <v>Nicht kundentauglich/ 
Nicht serientauglich</v>
      </c>
      <c r="V118" s="1197"/>
      <c r="W118" s="1197"/>
      <c r="X118" s="1197"/>
      <c r="Y118" s="1197"/>
      <c r="Z118" s="1197"/>
      <c r="AA118" s="1197"/>
      <c r="AB118" s="1197"/>
      <c r="AC118" s="1197"/>
      <c r="AD118" s="1197"/>
      <c r="AE118" s="1197"/>
      <c r="AF118" s="1197"/>
      <c r="AG118" s="1197"/>
      <c r="AH118" s="1197"/>
      <c r="AI118" s="1197"/>
      <c r="AJ118" s="1197"/>
      <c r="AK118" s="1197"/>
      <c r="AL118" s="1197"/>
      <c r="AM118" s="1198" t="str">
        <f>IF(AO118&gt;0,"X","")</f>
        <v/>
      </c>
      <c r="AN118" s="1201"/>
      <c r="AO118" s="1">
        <f>COUNTIF(Y110:AA114,"X")</f>
        <v>0</v>
      </c>
      <c r="AW118" s="95"/>
      <c r="AX118" s="95"/>
      <c r="AY118" s="95"/>
      <c r="AZ118" s="95"/>
    </row>
    <row r="119" spans="1:52" ht="15" hidden="1" thickTop="1" thickBot="1" x14ac:dyDescent="0.3">
      <c r="A119" s="1202" t="str">
        <f>Sprachen!L84</f>
        <v>Bestätigung Organisation</v>
      </c>
      <c r="B119" s="1203"/>
      <c r="C119" s="1203"/>
      <c r="D119" s="1203"/>
      <c r="E119" s="1203"/>
      <c r="F119" s="1203"/>
      <c r="G119" s="1203"/>
      <c r="H119" s="1203"/>
      <c r="I119" s="1203"/>
      <c r="J119" s="1203"/>
      <c r="K119" s="1203"/>
      <c r="L119" s="1203"/>
      <c r="M119" s="1203"/>
      <c r="N119" s="1203"/>
      <c r="O119" s="1203"/>
      <c r="P119" s="1203"/>
      <c r="Q119" s="1203"/>
      <c r="R119" s="1203"/>
      <c r="S119" s="1203"/>
      <c r="T119" s="1203"/>
      <c r="U119" s="1203"/>
      <c r="V119" s="1203"/>
      <c r="W119" s="1203"/>
      <c r="X119" s="1203"/>
      <c r="Y119" s="1203"/>
      <c r="Z119" s="1203"/>
      <c r="AA119" s="1203"/>
      <c r="AB119" s="1203"/>
      <c r="AC119" s="1203"/>
      <c r="AD119" s="1203"/>
      <c r="AE119" s="1203"/>
      <c r="AF119" s="1203"/>
      <c r="AG119" s="1203"/>
      <c r="AH119" s="1203"/>
      <c r="AI119" s="1203"/>
      <c r="AJ119" s="1203"/>
      <c r="AK119" s="1203"/>
      <c r="AL119" s="1203"/>
      <c r="AM119" s="1203"/>
      <c r="AN119" s="1204"/>
      <c r="AW119" s="87"/>
      <c r="AX119" s="87"/>
      <c r="AY119" s="87"/>
      <c r="AZ119" s="87"/>
    </row>
    <row r="120" spans="1:52" hidden="1" x14ac:dyDescent="0.25">
      <c r="A120" s="1034" t="str">
        <f>Sprachen!L234</f>
        <v>Name</v>
      </c>
      <c r="B120" s="1035"/>
      <c r="C120" s="1036"/>
      <c r="D120" s="1036"/>
      <c r="E120" s="1036"/>
      <c r="F120" s="1036"/>
      <c r="G120" s="1036"/>
      <c r="H120" s="1037"/>
      <c r="I120" s="1019" t="str">
        <f>IF('Selbstb. Produkt '!I28&lt;&gt;"",'Selbstb. Produkt '!I28,"")</f>
        <v/>
      </c>
      <c r="J120" s="1020"/>
      <c r="K120" s="1020"/>
      <c r="L120" s="1020"/>
      <c r="M120" s="1020"/>
      <c r="N120" s="1020"/>
      <c r="O120" s="1020"/>
      <c r="P120" s="1020"/>
      <c r="Q120" s="1020"/>
      <c r="R120" s="1020"/>
      <c r="S120" s="1020"/>
      <c r="T120" s="1020"/>
      <c r="U120" s="1021"/>
      <c r="V120" s="970" t="str">
        <f>Sprachen!L61</f>
        <v>Bemerkung</v>
      </c>
      <c r="W120" s="971"/>
      <c r="X120" s="971"/>
      <c r="Y120" s="971"/>
      <c r="Z120" s="972"/>
      <c r="AA120" s="976"/>
      <c r="AB120" s="976"/>
      <c r="AC120" s="976"/>
      <c r="AD120" s="976"/>
      <c r="AE120" s="976"/>
      <c r="AF120" s="976"/>
      <c r="AG120" s="976"/>
      <c r="AH120" s="976"/>
      <c r="AI120" s="976"/>
      <c r="AJ120" s="976"/>
      <c r="AK120" s="976"/>
      <c r="AL120" s="976"/>
      <c r="AM120" s="976"/>
      <c r="AN120" s="977"/>
      <c r="AW120" s="87"/>
      <c r="AX120" s="87"/>
      <c r="AY120" s="87"/>
      <c r="AZ120" s="87"/>
    </row>
    <row r="121" spans="1:52" hidden="1" x14ac:dyDescent="0.25">
      <c r="A121" s="982" t="str">
        <f>Sprachen!L20</f>
        <v>Abteilung</v>
      </c>
      <c r="B121" s="983"/>
      <c r="C121" s="984"/>
      <c r="D121" s="984"/>
      <c r="E121" s="984"/>
      <c r="F121" s="984"/>
      <c r="G121" s="984"/>
      <c r="H121" s="985"/>
      <c r="I121" s="1009" t="str">
        <f>IF('Selbstb. Produkt '!I29&lt;&gt;"",'Selbstb. Produkt '!I29,"")</f>
        <v/>
      </c>
      <c r="J121" s="1010"/>
      <c r="K121" s="1010"/>
      <c r="L121" s="1010"/>
      <c r="M121" s="1010"/>
      <c r="N121" s="1010"/>
      <c r="O121" s="1010"/>
      <c r="P121" s="1010"/>
      <c r="Q121" s="1010"/>
      <c r="R121" s="1010"/>
      <c r="S121" s="1010"/>
      <c r="T121" s="1010"/>
      <c r="U121" s="1011"/>
      <c r="V121" s="973"/>
      <c r="W121" s="974"/>
      <c r="X121" s="974"/>
      <c r="Y121" s="974"/>
      <c r="Z121" s="975"/>
      <c r="AA121" s="978"/>
      <c r="AB121" s="978"/>
      <c r="AC121" s="978"/>
      <c r="AD121" s="978"/>
      <c r="AE121" s="978"/>
      <c r="AF121" s="978"/>
      <c r="AG121" s="978"/>
      <c r="AH121" s="978"/>
      <c r="AI121" s="978"/>
      <c r="AJ121" s="978"/>
      <c r="AK121" s="978"/>
      <c r="AL121" s="978"/>
      <c r="AM121" s="978"/>
      <c r="AN121" s="979"/>
      <c r="AW121" s="87"/>
      <c r="AX121" s="87"/>
      <c r="AY121" s="87"/>
      <c r="AZ121" s="87"/>
    </row>
    <row r="122" spans="1:52" hidden="1" x14ac:dyDescent="0.25">
      <c r="A122" s="982" t="str">
        <f>Sprachen!L343</f>
        <v>Telefon</v>
      </c>
      <c r="B122" s="983"/>
      <c r="C122" s="984"/>
      <c r="D122" s="984"/>
      <c r="E122" s="984"/>
      <c r="F122" s="984"/>
      <c r="G122" s="984"/>
      <c r="H122" s="985"/>
      <c r="I122" s="1009" t="str">
        <f>IF('Selbstb. Produkt '!I30&lt;&gt;"",'Selbstb. Produkt '!I30,"")</f>
        <v/>
      </c>
      <c r="J122" s="1010"/>
      <c r="K122" s="1010"/>
      <c r="L122" s="1010"/>
      <c r="M122" s="1010"/>
      <c r="N122" s="1010"/>
      <c r="O122" s="1010"/>
      <c r="P122" s="1010"/>
      <c r="Q122" s="1010"/>
      <c r="R122" s="1010"/>
      <c r="S122" s="1010"/>
      <c r="T122" s="1010"/>
      <c r="U122" s="1011"/>
      <c r="V122" s="973"/>
      <c r="W122" s="974"/>
      <c r="X122" s="974"/>
      <c r="Y122" s="974"/>
      <c r="Z122" s="975"/>
      <c r="AA122" s="978"/>
      <c r="AB122" s="978"/>
      <c r="AC122" s="978"/>
      <c r="AD122" s="978"/>
      <c r="AE122" s="978"/>
      <c r="AF122" s="978"/>
      <c r="AG122" s="978"/>
      <c r="AH122" s="978"/>
      <c r="AI122" s="978"/>
      <c r="AJ122" s="978"/>
      <c r="AK122" s="978"/>
      <c r="AL122" s="978"/>
      <c r="AM122" s="978"/>
      <c r="AN122" s="979"/>
      <c r="AW122" s="87"/>
      <c r="AX122" s="87"/>
      <c r="AY122" s="87"/>
      <c r="AZ122" s="87"/>
    </row>
    <row r="123" spans="1:52" hidden="1" x14ac:dyDescent="0.25">
      <c r="A123" s="982" t="str">
        <f>Sprachen!L119</f>
        <v>E-Mail/Fax-Nr.</v>
      </c>
      <c r="B123" s="983"/>
      <c r="C123" s="984"/>
      <c r="D123" s="984"/>
      <c r="E123" s="984"/>
      <c r="F123" s="984"/>
      <c r="G123" s="984"/>
      <c r="H123" s="985"/>
      <c r="I123" s="1009" t="str">
        <f>IF('Selbstb. Produkt '!I31&lt;&gt;"",'Selbstb. Produkt '!I31,"")</f>
        <v/>
      </c>
      <c r="J123" s="1010"/>
      <c r="K123" s="1010"/>
      <c r="L123" s="1010"/>
      <c r="M123" s="1010"/>
      <c r="N123" s="1010"/>
      <c r="O123" s="1010"/>
      <c r="P123" s="1010"/>
      <c r="Q123" s="1010"/>
      <c r="R123" s="1010"/>
      <c r="S123" s="1010"/>
      <c r="T123" s="1010"/>
      <c r="U123" s="1011"/>
      <c r="V123" s="973"/>
      <c r="W123" s="974"/>
      <c r="X123" s="974"/>
      <c r="Y123" s="974"/>
      <c r="Z123" s="975"/>
      <c r="AA123" s="980"/>
      <c r="AB123" s="980"/>
      <c r="AC123" s="980"/>
      <c r="AD123" s="980"/>
      <c r="AE123" s="980"/>
      <c r="AF123" s="980"/>
      <c r="AG123" s="980"/>
      <c r="AH123" s="980"/>
      <c r="AI123" s="980"/>
      <c r="AJ123" s="980"/>
      <c r="AK123" s="980"/>
      <c r="AL123" s="980"/>
      <c r="AM123" s="980"/>
      <c r="AN123" s="981"/>
      <c r="AW123" s="87"/>
      <c r="AX123" s="87"/>
      <c r="AY123" s="87"/>
      <c r="AZ123" s="87"/>
    </row>
    <row r="124" spans="1:52" ht="29.95" hidden="1" customHeight="1" thickBot="1" x14ac:dyDescent="0.3">
      <c r="A124" s="1022" t="str">
        <f>Sprachen!L91</f>
        <v>Datum</v>
      </c>
      <c r="B124" s="1023"/>
      <c r="C124" s="1024"/>
      <c r="D124" s="1024"/>
      <c r="E124" s="1024"/>
      <c r="F124" s="1024"/>
      <c r="G124" s="1024"/>
      <c r="H124" s="1025"/>
      <c r="I124" s="1012"/>
      <c r="J124" s="1026"/>
      <c r="K124" s="1026"/>
      <c r="L124" s="1026"/>
      <c r="M124" s="1026"/>
      <c r="N124" s="1026"/>
      <c r="O124" s="1026"/>
      <c r="P124" s="1026"/>
      <c r="Q124" s="1026"/>
      <c r="R124" s="1026"/>
      <c r="S124" s="1026"/>
      <c r="T124" s="1026"/>
      <c r="U124" s="1027"/>
      <c r="V124" s="1013" t="str">
        <f>Sprachen!L348</f>
        <v>Unterschrift</v>
      </c>
      <c r="W124" s="1014"/>
      <c r="X124" s="1014"/>
      <c r="Y124" s="1014"/>
      <c r="Z124" s="1015"/>
      <c r="AA124" s="1006"/>
      <c r="AB124" s="1006"/>
      <c r="AC124" s="1006"/>
      <c r="AD124" s="1006"/>
      <c r="AE124" s="1006"/>
      <c r="AF124" s="1006"/>
      <c r="AG124" s="1006"/>
      <c r="AH124" s="1006"/>
      <c r="AI124" s="1006"/>
      <c r="AJ124" s="1006"/>
      <c r="AK124" s="1006"/>
      <c r="AL124" s="1006"/>
      <c r="AM124" s="1006"/>
      <c r="AN124" s="1007"/>
      <c r="AW124" s="87"/>
      <c r="AX124" s="87"/>
      <c r="AY124" s="87"/>
      <c r="AZ124" s="87"/>
    </row>
    <row r="125" spans="1:52" ht="16.7" hidden="1" thickTop="1" thickBot="1" x14ac:dyDescent="0.35">
      <c r="A125" s="383" t="str">
        <f>Sprachen!L124</f>
        <v>Entscheidung Kunde</v>
      </c>
      <c r="B125" s="384"/>
      <c r="C125" s="384"/>
      <c r="D125" s="384"/>
      <c r="E125" s="384"/>
      <c r="F125" s="384"/>
      <c r="G125" s="384"/>
      <c r="H125" s="384"/>
      <c r="I125" s="384"/>
      <c r="J125" s="384"/>
      <c r="K125" s="384"/>
      <c r="L125" s="384"/>
      <c r="M125" s="384"/>
      <c r="N125" s="384"/>
      <c r="O125" s="384"/>
      <c r="P125" s="384"/>
      <c r="Q125" s="384"/>
      <c r="R125" s="384"/>
      <c r="S125" s="384"/>
      <c r="T125" s="384"/>
      <c r="U125" s="384"/>
      <c r="V125" s="384"/>
      <c r="W125" s="384"/>
      <c r="X125" s="384"/>
      <c r="Y125" s="384"/>
      <c r="Z125" s="384"/>
      <c r="AA125" s="384"/>
      <c r="AB125" s="384"/>
      <c r="AC125" s="384"/>
      <c r="AD125" s="384"/>
      <c r="AE125" s="384"/>
      <c r="AF125" s="384"/>
      <c r="AG125" s="384"/>
      <c r="AH125" s="384"/>
      <c r="AI125" s="384"/>
      <c r="AJ125" s="384"/>
      <c r="AK125" s="384"/>
      <c r="AL125" s="384"/>
      <c r="AM125" s="384"/>
      <c r="AN125" s="385"/>
      <c r="AW125" s="87"/>
      <c r="AX125" s="87"/>
      <c r="AY125" s="87"/>
      <c r="AZ125" s="87"/>
    </row>
    <row r="126" spans="1:52" s="1" customFormat="1" ht="38.299999999999997" hidden="1" customHeight="1" thickTop="1" thickBot="1" x14ac:dyDescent="0.3">
      <c r="A126" s="386" t="str">
        <f>Sprachen!L191</f>
        <v>Kundentauglich/Serientauglich</v>
      </c>
      <c r="B126" s="387"/>
      <c r="C126" s="388"/>
      <c r="D126" s="388"/>
      <c r="E126" s="388"/>
      <c r="F126" s="388"/>
      <c r="G126" s="388"/>
      <c r="H126" s="388"/>
      <c r="I126" s="388"/>
      <c r="J126" s="388"/>
      <c r="K126" s="388"/>
      <c r="L126" s="388"/>
      <c r="M126" s="388"/>
      <c r="N126" s="388"/>
      <c r="O126" s="388"/>
      <c r="P126" s="388"/>
      <c r="Q126" s="388"/>
      <c r="R126" s="388"/>
      <c r="S126" s="389"/>
      <c r="T126" s="390"/>
      <c r="U126" s="386" t="str">
        <f>Sprachen!L243</f>
        <v>Nicht kundentauglich/
 Nicht serientauglich</v>
      </c>
      <c r="V126" s="388"/>
      <c r="W126" s="388"/>
      <c r="X126" s="388"/>
      <c r="Y126" s="388"/>
      <c r="Z126" s="388"/>
      <c r="AA126" s="388"/>
      <c r="AB126" s="388"/>
      <c r="AC126" s="388"/>
      <c r="AD126" s="388"/>
      <c r="AE126" s="388"/>
      <c r="AF126" s="388"/>
      <c r="AG126" s="388"/>
      <c r="AH126" s="388"/>
      <c r="AI126" s="388"/>
      <c r="AJ126" s="388"/>
      <c r="AK126" s="388"/>
      <c r="AL126" s="388"/>
      <c r="AM126" s="389"/>
      <c r="AN126" s="390"/>
      <c r="AW126" s="95"/>
      <c r="AX126" s="95"/>
      <c r="AY126" s="95"/>
      <c r="AZ126" s="95"/>
    </row>
    <row r="127" spans="1:52" ht="20.3" hidden="1" customHeight="1" thickTop="1" thickBot="1" x14ac:dyDescent="0.3">
      <c r="A127" s="361" t="str">
        <f>Sprachen!L268</f>
        <v>PPF-Verfahren zum Kunden abgeschlossen</v>
      </c>
      <c r="B127" s="362"/>
      <c r="C127" s="363"/>
      <c r="D127" s="363"/>
      <c r="E127" s="363"/>
      <c r="F127" s="363"/>
      <c r="G127" s="363"/>
      <c r="H127" s="363"/>
      <c r="I127" s="363"/>
      <c r="J127" s="363"/>
      <c r="K127" s="363"/>
      <c r="L127" s="363"/>
      <c r="M127" s="363"/>
      <c r="N127" s="363"/>
      <c r="O127" s="363"/>
      <c r="P127" s="363"/>
      <c r="Q127" s="363"/>
      <c r="R127" s="363"/>
      <c r="S127" s="364"/>
      <c r="T127" s="365"/>
      <c r="U127" s="366" t="str">
        <f>Sprachen!L238</f>
        <v>Neues PPF-Verfahren erforderlich</v>
      </c>
      <c r="V127" s="367"/>
      <c r="W127" s="367"/>
      <c r="X127" s="367"/>
      <c r="Y127" s="367"/>
      <c r="Z127" s="367"/>
      <c r="AA127" s="367"/>
      <c r="AB127" s="367"/>
      <c r="AC127" s="367"/>
      <c r="AD127" s="367"/>
      <c r="AE127" s="367"/>
      <c r="AF127" s="367"/>
      <c r="AG127" s="367"/>
      <c r="AH127" s="367"/>
      <c r="AI127" s="367"/>
      <c r="AJ127" s="367"/>
      <c r="AK127" s="367"/>
      <c r="AL127" s="367"/>
      <c r="AM127" s="370"/>
      <c r="AN127" s="371"/>
      <c r="AO127">
        <f>COUNTIF(S127:T128,"X")+COUNTIF(AM127,"X")</f>
        <v>0</v>
      </c>
      <c r="AW127" s="87"/>
      <c r="AX127" s="87"/>
      <c r="AY127" s="87"/>
      <c r="AZ127" s="87"/>
    </row>
    <row r="128" spans="1:52" ht="20.3" hidden="1" customHeight="1" thickBot="1" x14ac:dyDescent="0.3">
      <c r="A128" s="374" t="str">
        <f>Sprachen!L25</f>
        <v>Aktualisierte PPF-Dokumentation erforderlich</v>
      </c>
      <c r="B128" s="375"/>
      <c r="C128" s="376"/>
      <c r="D128" s="376"/>
      <c r="E128" s="376"/>
      <c r="F128" s="376"/>
      <c r="G128" s="376"/>
      <c r="H128" s="376"/>
      <c r="I128" s="376"/>
      <c r="J128" s="376"/>
      <c r="K128" s="376"/>
      <c r="L128" s="376"/>
      <c r="M128" s="376"/>
      <c r="N128" s="376"/>
      <c r="O128" s="376"/>
      <c r="P128" s="376"/>
      <c r="Q128" s="376"/>
      <c r="R128" s="376"/>
      <c r="S128" s="1199"/>
      <c r="T128" s="1200"/>
      <c r="U128" s="368"/>
      <c r="V128" s="369"/>
      <c r="W128" s="369"/>
      <c r="X128" s="369"/>
      <c r="Y128" s="369"/>
      <c r="Z128" s="369"/>
      <c r="AA128" s="369"/>
      <c r="AB128" s="369"/>
      <c r="AC128" s="369"/>
      <c r="AD128" s="369"/>
      <c r="AE128" s="369"/>
      <c r="AF128" s="369"/>
      <c r="AG128" s="369"/>
      <c r="AH128" s="369"/>
      <c r="AI128" s="369"/>
      <c r="AJ128" s="369"/>
      <c r="AK128" s="369"/>
      <c r="AL128" s="369"/>
      <c r="AM128" s="372"/>
      <c r="AN128" s="373"/>
      <c r="AW128" s="87"/>
      <c r="AX128" s="87"/>
      <c r="AY128" s="87"/>
      <c r="AZ128" s="87"/>
    </row>
    <row r="129" spans="1:52" ht="40.5" hidden="1" customHeight="1" thickTop="1" thickBot="1" x14ac:dyDescent="0.3">
      <c r="A129" s="1205" t="str">
        <f>Sprachen!L21</f>
        <v>Abweichende Einschätzung des Kunden gegenüber der Organisation</v>
      </c>
      <c r="B129" s="1206"/>
      <c r="C129" s="1207"/>
      <c r="D129" s="1207"/>
      <c r="E129" s="1207"/>
      <c r="F129" s="1207"/>
      <c r="G129" s="1207"/>
      <c r="H129" s="1207"/>
      <c r="I129" s="1207"/>
      <c r="J129" s="1207"/>
      <c r="K129" s="1208"/>
      <c r="L129" s="1208"/>
      <c r="M129" s="1208"/>
      <c r="N129" s="1208"/>
      <c r="O129" s="1208"/>
      <c r="P129" s="1208"/>
      <c r="Q129" s="1208"/>
      <c r="R129" s="1208"/>
      <c r="S129" s="1208"/>
      <c r="T129" s="1208"/>
      <c r="U129" s="1208"/>
      <c r="V129" s="1208"/>
      <c r="W129" s="1208"/>
      <c r="X129" s="1208"/>
      <c r="Y129" s="1208"/>
      <c r="Z129" s="1208"/>
      <c r="AA129" s="1208"/>
      <c r="AB129" s="1208"/>
      <c r="AC129" s="1208"/>
      <c r="AD129" s="1208"/>
      <c r="AE129" s="1208"/>
      <c r="AF129" s="1208"/>
      <c r="AG129" s="1208"/>
      <c r="AH129" s="1208"/>
      <c r="AI129" s="1208"/>
      <c r="AJ129" s="1208"/>
      <c r="AK129" s="1208"/>
      <c r="AL129" s="1208"/>
      <c r="AM129" s="1208"/>
      <c r="AN129" s="1209"/>
      <c r="AW129" s="87"/>
      <c r="AX129" s="87"/>
      <c r="AY129" s="87"/>
      <c r="AZ129" s="87"/>
    </row>
    <row r="130" spans="1:52" ht="15" hidden="1" thickTop="1" thickBot="1" x14ac:dyDescent="0.3">
      <c r="A130" s="1210" t="str">
        <f>Sprachen!L219</f>
        <v>Nachforderung 
Vorzulegende Dokumente zu offenen Prüfgebieten</v>
      </c>
      <c r="B130" s="1211"/>
      <c r="C130" s="1211"/>
      <c r="D130" s="1211"/>
      <c r="E130" s="1211"/>
      <c r="F130" s="1211"/>
      <c r="G130" s="1211"/>
      <c r="H130" s="1211"/>
      <c r="I130" s="1211"/>
      <c r="J130" s="1212"/>
      <c r="K130" s="1219" t="str">
        <f>Sprachen!L289</f>
        <v>Prüfgebiet</v>
      </c>
      <c r="L130" s="1219"/>
      <c r="M130" s="1219"/>
      <c r="N130" s="1219"/>
      <c r="O130" s="1219"/>
      <c r="P130" s="1219" t="str">
        <f>Sprachen!L220</f>
        <v>Nachforderung/Begründung</v>
      </c>
      <c r="Q130" s="1219"/>
      <c r="R130" s="1219"/>
      <c r="S130" s="1219"/>
      <c r="T130" s="1219"/>
      <c r="U130" s="1219"/>
      <c r="V130" s="1219"/>
      <c r="W130" s="1219"/>
      <c r="X130" s="1219"/>
      <c r="Y130" s="1219"/>
      <c r="Z130" s="1219"/>
      <c r="AA130" s="1219"/>
      <c r="AB130" s="1219"/>
      <c r="AC130" s="1219"/>
      <c r="AD130" s="1219"/>
      <c r="AE130" s="1219"/>
      <c r="AF130" s="1219"/>
      <c r="AG130" s="1219"/>
      <c r="AH130" s="1219"/>
      <c r="AI130" s="1219"/>
      <c r="AJ130" s="1219"/>
      <c r="AK130" s="1219"/>
      <c r="AL130" s="1219"/>
      <c r="AM130" s="1219"/>
      <c r="AN130" s="1220"/>
      <c r="AW130" s="87"/>
      <c r="AX130" s="87"/>
      <c r="AY130" s="87"/>
      <c r="AZ130" s="87"/>
    </row>
    <row r="131" spans="1:52" ht="24.05" hidden="1" customHeight="1" x14ac:dyDescent="0.25">
      <c r="A131" s="1213"/>
      <c r="B131" s="1214"/>
      <c r="C131" s="1214"/>
      <c r="D131" s="1214"/>
      <c r="E131" s="1214"/>
      <c r="F131" s="1214"/>
      <c r="G131" s="1214"/>
      <c r="H131" s="1214"/>
      <c r="I131" s="1214"/>
      <c r="J131" s="1215"/>
      <c r="K131" s="1221"/>
      <c r="L131" s="1222"/>
      <c r="M131" s="1222"/>
      <c r="N131" s="1222"/>
      <c r="O131" s="1222"/>
      <c r="P131" s="1223"/>
      <c r="Q131" s="1224"/>
      <c r="R131" s="1224"/>
      <c r="S131" s="1224"/>
      <c r="T131" s="1224"/>
      <c r="U131" s="1224"/>
      <c r="V131" s="1224"/>
      <c r="W131" s="1224"/>
      <c r="X131" s="1224"/>
      <c r="Y131" s="1224"/>
      <c r="Z131" s="1224"/>
      <c r="AA131" s="1224"/>
      <c r="AB131" s="1224"/>
      <c r="AC131" s="1224"/>
      <c r="AD131" s="1224"/>
      <c r="AE131" s="1224"/>
      <c r="AF131" s="1224"/>
      <c r="AG131" s="1224"/>
      <c r="AH131" s="1224"/>
      <c r="AI131" s="1224"/>
      <c r="AJ131" s="1224"/>
      <c r="AK131" s="1224"/>
      <c r="AL131" s="1224"/>
      <c r="AM131" s="1224"/>
      <c r="AN131" s="1225"/>
      <c r="AW131" s="87"/>
      <c r="AX131" s="87"/>
      <c r="AY131" s="87"/>
      <c r="AZ131" s="87"/>
    </row>
    <row r="132" spans="1:52" ht="24.05" hidden="1" customHeight="1" x14ac:dyDescent="0.25">
      <c r="A132" s="1213"/>
      <c r="B132" s="1214"/>
      <c r="C132" s="1214"/>
      <c r="D132" s="1214"/>
      <c r="E132" s="1214"/>
      <c r="F132" s="1214"/>
      <c r="G132" s="1214"/>
      <c r="H132" s="1214"/>
      <c r="I132" s="1214"/>
      <c r="J132" s="1215"/>
      <c r="K132" s="1226"/>
      <c r="L132" s="1227"/>
      <c r="M132" s="1227"/>
      <c r="N132" s="1227"/>
      <c r="O132" s="1227"/>
      <c r="P132" s="1228"/>
      <c r="Q132" s="1228"/>
      <c r="R132" s="1228"/>
      <c r="S132" s="1228"/>
      <c r="T132" s="1228"/>
      <c r="U132" s="1228"/>
      <c r="V132" s="1228"/>
      <c r="W132" s="1228"/>
      <c r="X132" s="1228"/>
      <c r="Y132" s="1228"/>
      <c r="Z132" s="1228"/>
      <c r="AA132" s="1228"/>
      <c r="AB132" s="1228"/>
      <c r="AC132" s="1228"/>
      <c r="AD132" s="1228"/>
      <c r="AE132" s="1228"/>
      <c r="AF132" s="1228"/>
      <c r="AG132" s="1228"/>
      <c r="AH132" s="1228"/>
      <c r="AI132" s="1228"/>
      <c r="AJ132" s="1228"/>
      <c r="AK132" s="1228"/>
      <c r="AL132" s="1228"/>
      <c r="AM132" s="1228"/>
      <c r="AN132" s="1229"/>
      <c r="AW132" s="87"/>
      <c r="AX132" s="87"/>
      <c r="AY132" s="87"/>
      <c r="AZ132" s="87"/>
    </row>
    <row r="133" spans="1:52" ht="24.05" hidden="1" customHeight="1" x14ac:dyDescent="0.25">
      <c r="A133" s="1213"/>
      <c r="B133" s="1214"/>
      <c r="C133" s="1214"/>
      <c r="D133" s="1214"/>
      <c r="E133" s="1214"/>
      <c r="F133" s="1214"/>
      <c r="G133" s="1214"/>
      <c r="H133" s="1214"/>
      <c r="I133" s="1214"/>
      <c r="J133" s="1215"/>
      <c r="K133" s="1226"/>
      <c r="L133" s="1227"/>
      <c r="M133" s="1227"/>
      <c r="N133" s="1227"/>
      <c r="O133" s="1227"/>
      <c r="P133" s="1228"/>
      <c r="Q133" s="1228"/>
      <c r="R133" s="1228"/>
      <c r="S133" s="1228"/>
      <c r="T133" s="1228"/>
      <c r="U133" s="1228"/>
      <c r="V133" s="1228"/>
      <c r="W133" s="1228"/>
      <c r="X133" s="1228"/>
      <c r="Y133" s="1228"/>
      <c r="Z133" s="1228"/>
      <c r="AA133" s="1228"/>
      <c r="AB133" s="1228"/>
      <c r="AC133" s="1228"/>
      <c r="AD133" s="1228"/>
      <c r="AE133" s="1228"/>
      <c r="AF133" s="1228"/>
      <c r="AG133" s="1228"/>
      <c r="AH133" s="1228"/>
      <c r="AI133" s="1228"/>
      <c r="AJ133" s="1228"/>
      <c r="AK133" s="1228"/>
      <c r="AL133" s="1228"/>
      <c r="AM133" s="1228"/>
      <c r="AN133" s="1229"/>
      <c r="AW133" s="87"/>
      <c r="AX133" s="87"/>
      <c r="AY133" s="87"/>
      <c r="AZ133" s="87"/>
    </row>
    <row r="134" spans="1:52" ht="24.05" hidden="1" customHeight="1" thickBot="1" x14ac:dyDescent="0.3">
      <c r="A134" s="1216"/>
      <c r="B134" s="1217"/>
      <c r="C134" s="1217"/>
      <c r="D134" s="1217"/>
      <c r="E134" s="1217"/>
      <c r="F134" s="1217"/>
      <c r="G134" s="1217"/>
      <c r="H134" s="1217"/>
      <c r="I134" s="1217"/>
      <c r="J134" s="1218"/>
      <c r="K134" s="1230"/>
      <c r="L134" s="1231"/>
      <c r="M134" s="1231"/>
      <c r="N134" s="1231"/>
      <c r="O134" s="1231"/>
      <c r="P134" s="1232"/>
      <c r="Q134" s="1232"/>
      <c r="R134" s="1232"/>
      <c r="S134" s="1232"/>
      <c r="T134" s="1232"/>
      <c r="U134" s="1232"/>
      <c r="V134" s="1232"/>
      <c r="W134" s="1232"/>
      <c r="X134" s="1232"/>
      <c r="Y134" s="1232"/>
      <c r="Z134" s="1232"/>
      <c r="AA134" s="1232"/>
      <c r="AB134" s="1232"/>
      <c r="AC134" s="1232"/>
      <c r="AD134" s="1232"/>
      <c r="AE134" s="1232"/>
      <c r="AF134" s="1232"/>
      <c r="AG134" s="1232"/>
      <c r="AH134" s="1232"/>
      <c r="AI134" s="1232"/>
      <c r="AJ134" s="1232"/>
      <c r="AK134" s="1232"/>
      <c r="AL134" s="1232"/>
      <c r="AM134" s="1232"/>
      <c r="AN134" s="1233"/>
      <c r="AW134" s="87"/>
      <c r="AX134" s="87"/>
      <c r="AY134" s="87"/>
      <c r="AZ134" s="87"/>
    </row>
    <row r="135" spans="1:52" ht="15" hidden="1" thickTop="1" thickBot="1" x14ac:dyDescent="0.3">
      <c r="A135" s="1210" t="str">
        <f>Sprachen!L29</f>
        <v>Akzeptanz von Abweichungen 
(ohne Anpassung weiterer Dokumente)</v>
      </c>
      <c r="B135" s="1211"/>
      <c r="C135" s="1211"/>
      <c r="D135" s="1211"/>
      <c r="E135" s="1211"/>
      <c r="F135" s="1211"/>
      <c r="G135" s="1211"/>
      <c r="H135" s="1211"/>
      <c r="I135" s="1211"/>
      <c r="J135" s="1212"/>
      <c r="K135" s="1219" t="str">
        <f>Sprachen!L289</f>
        <v>Prüfgebiet</v>
      </c>
      <c r="L135" s="1219"/>
      <c r="M135" s="1219"/>
      <c r="N135" s="1219"/>
      <c r="O135" s="1219"/>
      <c r="P135" s="1219" t="str">
        <f>Sprachen!L237</f>
        <v>Neue Spezifikation</v>
      </c>
      <c r="Q135" s="1219"/>
      <c r="R135" s="1219"/>
      <c r="S135" s="1219"/>
      <c r="T135" s="1219"/>
      <c r="U135" s="1219"/>
      <c r="V135" s="1219"/>
      <c r="W135" s="1219"/>
      <c r="X135" s="1219"/>
      <c r="Y135" s="1219"/>
      <c r="Z135" s="1219"/>
      <c r="AA135" s="1219"/>
      <c r="AB135" s="1219"/>
      <c r="AC135" s="1219"/>
      <c r="AD135" s="1219"/>
      <c r="AE135" s="1219"/>
      <c r="AF135" s="1219"/>
      <c r="AG135" s="1219"/>
      <c r="AH135" s="1219"/>
      <c r="AI135" s="1219"/>
      <c r="AJ135" s="1219"/>
      <c r="AK135" s="1219"/>
      <c r="AL135" s="1219"/>
      <c r="AM135" s="1219"/>
      <c r="AN135" s="1220"/>
      <c r="AW135" s="87"/>
      <c r="AX135" s="87"/>
      <c r="AY135" s="87"/>
      <c r="AZ135" s="87"/>
    </row>
    <row r="136" spans="1:52" ht="24.05" hidden="1" customHeight="1" x14ac:dyDescent="0.25">
      <c r="A136" s="1213"/>
      <c r="B136" s="1214"/>
      <c r="C136" s="1214"/>
      <c r="D136" s="1214"/>
      <c r="E136" s="1214"/>
      <c r="F136" s="1214"/>
      <c r="G136" s="1214"/>
      <c r="H136" s="1214"/>
      <c r="I136" s="1214"/>
      <c r="J136" s="1215"/>
      <c r="K136" s="1221"/>
      <c r="L136" s="1222"/>
      <c r="M136" s="1222"/>
      <c r="N136" s="1222"/>
      <c r="O136" s="1222"/>
      <c r="P136" s="1224"/>
      <c r="Q136" s="1224"/>
      <c r="R136" s="1224"/>
      <c r="S136" s="1224"/>
      <c r="T136" s="1224"/>
      <c r="U136" s="1224"/>
      <c r="V136" s="1224"/>
      <c r="W136" s="1224"/>
      <c r="X136" s="1224"/>
      <c r="Y136" s="1224"/>
      <c r="Z136" s="1224"/>
      <c r="AA136" s="1224"/>
      <c r="AB136" s="1224"/>
      <c r="AC136" s="1224"/>
      <c r="AD136" s="1224"/>
      <c r="AE136" s="1224"/>
      <c r="AF136" s="1224"/>
      <c r="AG136" s="1224"/>
      <c r="AH136" s="1224"/>
      <c r="AI136" s="1224"/>
      <c r="AJ136" s="1224"/>
      <c r="AK136" s="1224"/>
      <c r="AL136" s="1224"/>
      <c r="AM136" s="1224"/>
      <c r="AN136" s="1225"/>
      <c r="AW136" s="87"/>
      <c r="AX136" s="87"/>
      <c r="AY136" s="87"/>
      <c r="AZ136" s="87"/>
    </row>
    <row r="137" spans="1:52" ht="24.05" hidden="1" customHeight="1" x14ac:dyDescent="0.25">
      <c r="A137" s="1213"/>
      <c r="B137" s="1214"/>
      <c r="C137" s="1214"/>
      <c r="D137" s="1214"/>
      <c r="E137" s="1214"/>
      <c r="F137" s="1214"/>
      <c r="G137" s="1214"/>
      <c r="H137" s="1214"/>
      <c r="I137" s="1214"/>
      <c r="J137" s="1215"/>
      <c r="K137" s="1226"/>
      <c r="L137" s="1227"/>
      <c r="M137" s="1227"/>
      <c r="N137" s="1227"/>
      <c r="O137" s="1227"/>
      <c r="P137" s="1228"/>
      <c r="Q137" s="1228"/>
      <c r="R137" s="1228"/>
      <c r="S137" s="1228"/>
      <c r="T137" s="1228"/>
      <c r="U137" s="1228"/>
      <c r="V137" s="1228"/>
      <c r="W137" s="1228"/>
      <c r="X137" s="1228"/>
      <c r="Y137" s="1228"/>
      <c r="Z137" s="1228"/>
      <c r="AA137" s="1228"/>
      <c r="AB137" s="1228"/>
      <c r="AC137" s="1228"/>
      <c r="AD137" s="1228"/>
      <c r="AE137" s="1228"/>
      <c r="AF137" s="1228"/>
      <c r="AG137" s="1228"/>
      <c r="AH137" s="1228"/>
      <c r="AI137" s="1228"/>
      <c r="AJ137" s="1228"/>
      <c r="AK137" s="1228"/>
      <c r="AL137" s="1228"/>
      <c r="AM137" s="1228"/>
      <c r="AN137" s="1229"/>
      <c r="AW137" s="87"/>
      <c r="AX137" s="87"/>
      <c r="AY137" s="87"/>
      <c r="AZ137" s="87"/>
    </row>
    <row r="138" spans="1:52" ht="24.05" hidden="1" customHeight="1" x14ac:dyDescent="0.25">
      <c r="A138" s="1213"/>
      <c r="B138" s="1214"/>
      <c r="C138" s="1214"/>
      <c r="D138" s="1214"/>
      <c r="E138" s="1214"/>
      <c r="F138" s="1214"/>
      <c r="G138" s="1214"/>
      <c r="H138" s="1214"/>
      <c r="I138" s="1214"/>
      <c r="J138" s="1215"/>
      <c r="K138" s="1226"/>
      <c r="L138" s="1227"/>
      <c r="M138" s="1227"/>
      <c r="N138" s="1227"/>
      <c r="O138" s="1227"/>
      <c r="P138" s="1228"/>
      <c r="Q138" s="1228"/>
      <c r="R138" s="1228"/>
      <c r="S138" s="1228"/>
      <c r="T138" s="1228"/>
      <c r="U138" s="1228"/>
      <c r="V138" s="1228"/>
      <c r="W138" s="1228"/>
      <c r="X138" s="1228"/>
      <c r="Y138" s="1228"/>
      <c r="Z138" s="1228"/>
      <c r="AA138" s="1228"/>
      <c r="AB138" s="1228"/>
      <c r="AC138" s="1228"/>
      <c r="AD138" s="1228"/>
      <c r="AE138" s="1228"/>
      <c r="AF138" s="1228"/>
      <c r="AG138" s="1228"/>
      <c r="AH138" s="1228"/>
      <c r="AI138" s="1228"/>
      <c r="AJ138" s="1228"/>
      <c r="AK138" s="1228"/>
      <c r="AL138" s="1228"/>
      <c r="AM138" s="1228"/>
      <c r="AN138" s="1229"/>
      <c r="AW138" s="87"/>
      <c r="AX138" s="87"/>
      <c r="AY138" s="87"/>
      <c r="AZ138" s="87"/>
    </row>
    <row r="139" spans="1:52" ht="24.05" hidden="1" customHeight="1" thickBot="1" x14ac:dyDescent="0.3">
      <c r="A139" s="1216"/>
      <c r="B139" s="1217"/>
      <c r="C139" s="1217"/>
      <c r="D139" s="1217"/>
      <c r="E139" s="1217"/>
      <c r="F139" s="1217"/>
      <c r="G139" s="1217"/>
      <c r="H139" s="1217"/>
      <c r="I139" s="1217"/>
      <c r="J139" s="1218"/>
      <c r="K139" s="1230"/>
      <c r="L139" s="1231"/>
      <c r="M139" s="1231"/>
      <c r="N139" s="1231"/>
      <c r="O139" s="1231"/>
      <c r="P139" s="1232"/>
      <c r="Q139" s="1232"/>
      <c r="R139" s="1232"/>
      <c r="S139" s="1232"/>
      <c r="T139" s="1232"/>
      <c r="U139" s="1232"/>
      <c r="V139" s="1232"/>
      <c r="W139" s="1232"/>
      <c r="X139" s="1232"/>
      <c r="Y139" s="1232"/>
      <c r="Z139" s="1232"/>
      <c r="AA139" s="1232"/>
      <c r="AB139" s="1232"/>
      <c r="AC139" s="1232"/>
      <c r="AD139" s="1232"/>
      <c r="AE139" s="1232"/>
      <c r="AF139" s="1232"/>
      <c r="AG139" s="1232"/>
      <c r="AH139" s="1232"/>
      <c r="AI139" s="1232"/>
      <c r="AJ139" s="1232"/>
      <c r="AK139" s="1232"/>
      <c r="AL139" s="1232"/>
      <c r="AM139" s="1232"/>
      <c r="AN139" s="1233"/>
      <c r="AW139" s="87"/>
      <c r="AX139" s="87"/>
      <c r="AY139" s="87"/>
      <c r="AZ139" s="87"/>
    </row>
    <row r="140" spans="1:52" ht="15" hidden="1" thickTop="1" thickBot="1" x14ac:dyDescent="0.3">
      <c r="A140" s="1210" t="str">
        <f>Sprachen!L23</f>
        <v>Abweich-          genehmigung</v>
      </c>
      <c r="B140" s="1211"/>
      <c r="C140" s="1211"/>
      <c r="D140" s="1211"/>
      <c r="E140" s="1211"/>
      <c r="F140" s="1211"/>
      <c r="G140" s="1211"/>
      <c r="H140" s="1211"/>
      <c r="I140" s="1211"/>
      <c r="J140" s="1212"/>
      <c r="K140" s="1219" t="str">
        <f>Sprachen!L289</f>
        <v>Prüfgebiet</v>
      </c>
      <c r="L140" s="1219"/>
      <c r="M140" s="1219"/>
      <c r="N140" s="1219"/>
      <c r="O140" s="1219"/>
      <c r="P140" s="1241" t="str">
        <f>Sprachen!L22</f>
        <v>Abweichgenehmigung</v>
      </c>
      <c r="Q140" s="1242"/>
      <c r="R140" s="1242"/>
      <c r="S140" s="1242"/>
      <c r="T140" s="1242"/>
      <c r="U140" s="1242"/>
      <c r="V140" s="1242"/>
      <c r="W140" s="1242"/>
      <c r="X140" s="1242"/>
      <c r="Y140" s="1242"/>
      <c r="Z140" s="1242"/>
      <c r="AA140" s="1242"/>
      <c r="AB140" s="1242"/>
      <c r="AC140" s="1242"/>
      <c r="AD140" s="1242"/>
      <c r="AE140" s="1242"/>
      <c r="AF140" s="1242"/>
      <c r="AG140" s="1242"/>
      <c r="AH140" s="1242"/>
      <c r="AI140" s="1243"/>
      <c r="AJ140" s="1244" t="str">
        <f>Sprachen!L160</f>
        <v>Gültigkeit</v>
      </c>
      <c r="AK140" s="1245"/>
      <c r="AL140" s="1245"/>
      <c r="AM140" s="1245"/>
      <c r="AN140" s="1246"/>
      <c r="AW140" s="87"/>
      <c r="AX140" s="87"/>
      <c r="AY140" s="87"/>
      <c r="AZ140" s="87"/>
    </row>
    <row r="141" spans="1:52" ht="24.05" hidden="1" customHeight="1" x14ac:dyDescent="0.25">
      <c r="A141" s="1213"/>
      <c r="B141" s="1214"/>
      <c r="C141" s="1214"/>
      <c r="D141" s="1214"/>
      <c r="E141" s="1214"/>
      <c r="F141" s="1214"/>
      <c r="G141" s="1214"/>
      <c r="H141" s="1214"/>
      <c r="I141" s="1214"/>
      <c r="J141" s="1215"/>
      <c r="K141" s="1221"/>
      <c r="L141" s="1222"/>
      <c r="M141" s="1222"/>
      <c r="N141" s="1222"/>
      <c r="O141" s="1222"/>
      <c r="P141" s="1234"/>
      <c r="Q141" s="1235"/>
      <c r="R141" s="1235"/>
      <c r="S141" s="1235"/>
      <c r="T141" s="1235"/>
      <c r="U141" s="1235"/>
      <c r="V141" s="1235"/>
      <c r="W141" s="1235"/>
      <c r="X141" s="1235"/>
      <c r="Y141" s="1235"/>
      <c r="Z141" s="1235"/>
      <c r="AA141" s="1235"/>
      <c r="AB141" s="1235"/>
      <c r="AC141" s="1235"/>
      <c r="AD141" s="1235"/>
      <c r="AE141" s="1235"/>
      <c r="AF141" s="1235"/>
      <c r="AG141" s="1235"/>
      <c r="AH141" s="1235"/>
      <c r="AI141" s="1247"/>
      <c r="AJ141" s="1234"/>
      <c r="AK141" s="1235"/>
      <c r="AL141" s="1235"/>
      <c r="AM141" s="1235"/>
      <c r="AN141" s="1236"/>
      <c r="AW141" s="87"/>
      <c r="AX141" s="87"/>
      <c r="AY141" s="87"/>
      <c r="AZ141" s="87"/>
    </row>
    <row r="142" spans="1:52" ht="24.05" hidden="1" customHeight="1" x14ac:dyDescent="0.25">
      <c r="A142" s="1213"/>
      <c r="B142" s="1214"/>
      <c r="C142" s="1214"/>
      <c r="D142" s="1214"/>
      <c r="E142" s="1214"/>
      <c r="F142" s="1214"/>
      <c r="G142" s="1214"/>
      <c r="H142" s="1214"/>
      <c r="I142" s="1214"/>
      <c r="J142" s="1215"/>
      <c r="K142" s="1226"/>
      <c r="L142" s="1227"/>
      <c r="M142" s="1227"/>
      <c r="N142" s="1227"/>
      <c r="O142" s="1227"/>
      <c r="P142" s="1237"/>
      <c r="Q142" s="1238"/>
      <c r="R142" s="1238"/>
      <c r="S142" s="1238"/>
      <c r="T142" s="1238"/>
      <c r="U142" s="1238"/>
      <c r="V142" s="1238"/>
      <c r="W142" s="1238"/>
      <c r="X142" s="1238"/>
      <c r="Y142" s="1238"/>
      <c r="Z142" s="1238"/>
      <c r="AA142" s="1238"/>
      <c r="AB142" s="1238"/>
      <c r="AC142" s="1238"/>
      <c r="AD142" s="1238"/>
      <c r="AE142" s="1238"/>
      <c r="AF142" s="1238"/>
      <c r="AG142" s="1238"/>
      <c r="AH142" s="1238"/>
      <c r="AI142" s="1239"/>
      <c r="AJ142" s="1237"/>
      <c r="AK142" s="1238"/>
      <c r="AL142" s="1238"/>
      <c r="AM142" s="1238"/>
      <c r="AN142" s="1240"/>
      <c r="AW142" s="87"/>
      <c r="AX142" s="87"/>
      <c r="AY142" s="87"/>
      <c r="AZ142" s="87"/>
    </row>
    <row r="143" spans="1:52" ht="24.05" hidden="1" customHeight="1" x14ac:dyDescent="0.25">
      <c r="A143" s="1213"/>
      <c r="B143" s="1214"/>
      <c r="C143" s="1214"/>
      <c r="D143" s="1214"/>
      <c r="E143" s="1214"/>
      <c r="F143" s="1214"/>
      <c r="G143" s="1214"/>
      <c r="H143" s="1214"/>
      <c r="I143" s="1214"/>
      <c r="J143" s="1215"/>
      <c r="K143" s="1226"/>
      <c r="L143" s="1227"/>
      <c r="M143" s="1227"/>
      <c r="N143" s="1227"/>
      <c r="O143" s="1227"/>
      <c r="P143" s="1237"/>
      <c r="Q143" s="1238"/>
      <c r="R143" s="1238"/>
      <c r="S143" s="1238"/>
      <c r="T143" s="1238"/>
      <c r="U143" s="1238"/>
      <c r="V143" s="1238"/>
      <c r="W143" s="1238"/>
      <c r="X143" s="1238"/>
      <c r="Y143" s="1238"/>
      <c r="Z143" s="1238"/>
      <c r="AA143" s="1238"/>
      <c r="AB143" s="1238"/>
      <c r="AC143" s="1238"/>
      <c r="AD143" s="1238"/>
      <c r="AE143" s="1238"/>
      <c r="AF143" s="1238"/>
      <c r="AG143" s="1238"/>
      <c r="AH143" s="1238"/>
      <c r="AI143" s="1239"/>
      <c r="AJ143" s="1237"/>
      <c r="AK143" s="1238"/>
      <c r="AL143" s="1238"/>
      <c r="AM143" s="1238"/>
      <c r="AN143" s="1240"/>
      <c r="AW143" s="87"/>
      <c r="AX143" s="87"/>
      <c r="AY143" s="87"/>
      <c r="AZ143" s="87"/>
    </row>
    <row r="144" spans="1:52" ht="24.05" hidden="1" customHeight="1" thickBot="1" x14ac:dyDescent="0.3">
      <c r="A144" s="1216"/>
      <c r="B144" s="1217"/>
      <c r="C144" s="1217"/>
      <c r="D144" s="1217"/>
      <c r="E144" s="1217"/>
      <c r="F144" s="1217"/>
      <c r="G144" s="1217"/>
      <c r="H144" s="1217"/>
      <c r="I144" s="1217"/>
      <c r="J144" s="1218"/>
      <c r="K144" s="1230"/>
      <c r="L144" s="1231"/>
      <c r="M144" s="1231"/>
      <c r="N144" s="1231"/>
      <c r="O144" s="1231"/>
      <c r="P144" s="1248"/>
      <c r="Q144" s="1249"/>
      <c r="R144" s="1249"/>
      <c r="S144" s="1249"/>
      <c r="T144" s="1249"/>
      <c r="U144" s="1249"/>
      <c r="V144" s="1249"/>
      <c r="W144" s="1249"/>
      <c r="X144" s="1249"/>
      <c r="Y144" s="1249"/>
      <c r="Z144" s="1249"/>
      <c r="AA144" s="1249"/>
      <c r="AB144" s="1249"/>
      <c r="AC144" s="1249"/>
      <c r="AD144" s="1249"/>
      <c r="AE144" s="1249"/>
      <c r="AF144" s="1249"/>
      <c r="AG144" s="1249"/>
      <c r="AH144" s="1249"/>
      <c r="AI144" s="1250"/>
      <c r="AJ144" s="1248"/>
      <c r="AK144" s="1249"/>
      <c r="AL144" s="1249"/>
      <c r="AM144" s="1249"/>
      <c r="AN144" s="1251"/>
      <c r="AW144" s="87"/>
      <c r="AX144" s="87"/>
      <c r="AY144" s="87"/>
      <c r="AZ144" s="87"/>
    </row>
    <row r="145" spans="1:52" ht="14.4" hidden="1" thickTop="1" x14ac:dyDescent="0.25">
      <c r="A145" s="412" t="str">
        <f>Sprachen!L234</f>
        <v>Name</v>
      </c>
      <c r="B145" s="413"/>
      <c r="C145" s="414"/>
      <c r="D145" s="414"/>
      <c r="E145" s="414"/>
      <c r="F145" s="414"/>
      <c r="G145" s="414"/>
      <c r="H145" s="415"/>
      <c r="I145" s="1019" t="str">
        <f>IF('PPF Abstimmung'!I270&lt;&gt;"",'PPF Abstimmung'!I270,"")</f>
        <v/>
      </c>
      <c r="J145" s="1020"/>
      <c r="K145" s="1020"/>
      <c r="L145" s="1020"/>
      <c r="M145" s="1020"/>
      <c r="N145" s="1020"/>
      <c r="O145" s="1020"/>
      <c r="P145" s="1020"/>
      <c r="Q145" s="1020"/>
      <c r="R145" s="1020"/>
      <c r="S145" s="1020"/>
      <c r="T145" s="1020"/>
      <c r="U145" s="1021"/>
      <c r="V145" s="419" t="str">
        <f>Sprachen!L61</f>
        <v>Bemerkung</v>
      </c>
      <c r="W145" s="420"/>
      <c r="X145" s="420"/>
      <c r="Y145" s="420"/>
      <c r="Z145" s="421"/>
      <c r="AA145" s="976"/>
      <c r="AB145" s="976"/>
      <c r="AC145" s="976"/>
      <c r="AD145" s="976"/>
      <c r="AE145" s="976"/>
      <c r="AF145" s="976"/>
      <c r="AG145" s="976"/>
      <c r="AH145" s="976"/>
      <c r="AI145" s="976"/>
      <c r="AJ145" s="976"/>
      <c r="AK145" s="976"/>
      <c r="AL145" s="976"/>
      <c r="AM145" s="976"/>
      <c r="AN145" s="977"/>
      <c r="AW145" s="87"/>
      <c r="AX145" s="87"/>
      <c r="AY145" s="87"/>
      <c r="AZ145" s="87"/>
    </row>
    <row r="146" spans="1:52" hidden="1" x14ac:dyDescent="0.25">
      <c r="A146" s="391" t="str">
        <f>Sprachen!L20</f>
        <v>Abteilung</v>
      </c>
      <c r="B146" s="392"/>
      <c r="C146" s="393"/>
      <c r="D146" s="393"/>
      <c r="E146" s="393"/>
      <c r="F146" s="393"/>
      <c r="G146" s="393"/>
      <c r="H146" s="394"/>
      <c r="I146" s="1009" t="str">
        <f>IF('PPF Abstimmung'!I271&lt;&gt;"",'PPF Abstimmung'!I271,"")</f>
        <v/>
      </c>
      <c r="J146" s="1010"/>
      <c r="K146" s="1010"/>
      <c r="L146" s="1010"/>
      <c r="M146" s="1010"/>
      <c r="N146" s="1010"/>
      <c r="O146" s="1010"/>
      <c r="P146" s="1010"/>
      <c r="Q146" s="1010"/>
      <c r="R146" s="1010"/>
      <c r="S146" s="1010"/>
      <c r="T146" s="1010"/>
      <c r="U146" s="1011"/>
      <c r="V146" s="422"/>
      <c r="W146" s="423"/>
      <c r="X146" s="423"/>
      <c r="Y146" s="423"/>
      <c r="Z146" s="424"/>
      <c r="AA146" s="978"/>
      <c r="AB146" s="978"/>
      <c r="AC146" s="978"/>
      <c r="AD146" s="978"/>
      <c r="AE146" s="978"/>
      <c r="AF146" s="978"/>
      <c r="AG146" s="978"/>
      <c r="AH146" s="978"/>
      <c r="AI146" s="978"/>
      <c r="AJ146" s="978"/>
      <c r="AK146" s="978"/>
      <c r="AL146" s="978"/>
      <c r="AM146" s="978"/>
      <c r="AN146" s="979"/>
      <c r="AW146" s="87"/>
      <c r="AX146" s="87"/>
      <c r="AY146" s="87"/>
      <c r="AZ146" s="87"/>
    </row>
    <row r="147" spans="1:52" hidden="1" x14ac:dyDescent="0.25">
      <c r="A147" s="391" t="str">
        <f>Sprachen!L343</f>
        <v>Telefon</v>
      </c>
      <c r="B147" s="392"/>
      <c r="C147" s="393"/>
      <c r="D147" s="393"/>
      <c r="E147" s="393"/>
      <c r="F147" s="393"/>
      <c r="G147" s="393"/>
      <c r="H147" s="394"/>
      <c r="I147" s="1009" t="str">
        <f>IF('PPF Abstimmung'!I272&lt;&gt;"",'PPF Abstimmung'!I272,"")</f>
        <v/>
      </c>
      <c r="J147" s="1010"/>
      <c r="K147" s="1010"/>
      <c r="L147" s="1010"/>
      <c r="M147" s="1010"/>
      <c r="N147" s="1010"/>
      <c r="O147" s="1010"/>
      <c r="P147" s="1010"/>
      <c r="Q147" s="1010"/>
      <c r="R147" s="1010"/>
      <c r="S147" s="1010"/>
      <c r="T147" s="1010"/>
      <c r="U147" s="1011"/>
      <c r="V147" s="422"/>
      <c r="W147" s="423"/>
      <c r="X147" s="423"/>
      <c r="Y147" s="423"/>
      <c r="Z147" s="424"/>
      <c r="AA147" s="978"/>
      <c r="AB147" s="978"/>
      <c r="AC147" s="978"/>
      <c r="AD147" s="978"/>
      <c r="AE147" s="978"/>
      <c r="AF147" s="978"/>
      <c r="AG147" s="978"/>
      <c r="AH147" s="978"/>
      <c r="AI147" s="978"/>
      <c r="AJ147" s="978"/>
      <c r="AK147" s="978"/>
      <c r="AL147" s="978"/>
      <c r="AM147" s="978"/>
      <c r="AN147" s="979"/>
      <c r="AW147" s="87"/>
      <c r="AX147" s="87"/>
      <c r="AY147" s="87"/>
      <c r="AZ147" s="87"/>
    </row>
    <row r="148" spans="1:52" hidden="1" x14ac:dyDescent="0.25">
      <c r="A148" s="391" t="str">
        <f>Sprachen!L119</f>
        <v>E-Mail/Fax-Nr.</v>
      </c>
      <c r="B148" s="392"/>
      <c r="C148" s="393"/>
      <c r="D148" s="393"/>
      <c r="E148" s="393"/>
      <c r="F148" s="393"/>
      <c r="G148" s="393"/>
      <c r="H148" s="394"/>
      <c r="I148" s="1009" t="str">
        <f>IF('PPF Abstimmung'!I273&lt;&gt;"",'PPF Abstimmung'!I273,"")</f>
        <v/>
      </c>
      <c r="J148" s="1010"/>
      <c r="K148" s="1010"/>
      <c r="L148" s="1010"/>
      <c r="M148" s="1010"/>
      <c r="N148" s="1010"/>
      <c r="O148" s="1010"/>
      <c r="P148" s="1010"/>
      <c r="Q148" s="1010"/>
      <c r="R148" s="1010"/>
      <c r="S148" s="1010"/>
      <c r="T148" s="1010"/>
      <c r="U148" s="1011"/>
      <c r="V148" s="422"/>
      <c r="W148" s="423"/>
      <c r="X148" s="423"/>
      <c r="Y148" s="423"/>
      <c r="Z148" s="424"/>
      <c r="AA148" s="980"/>
      <c r="AB148" s="980"/>
      <c r="AC148" s="980"/>
      <c r="AD148" s="980"/>
      <c r="AE148" s="980"/>
      <c r="AF148" s="980"/>
      <c r="AG148" s="980"/>
      <c r="AH148" s="980"/>
      <c r="AI148" s="980"/>
      <c r="AJ148" s="980"/>
      <c r="AK148" s="980"/>
      <c r="AL148" s="980"/>
      <c r="AM148" s="980"/>
      <c r="AN148" s="981"/>
      <c r="AW148" s="87"/>
      <c r="AX148" s="87"/>
      <c r="AY148" s="87"/>
      <c r="AZ148" s="87"/>
    </row>
    <row r="149" spans="1:52" ht="28.55" hidden="1" customHeight="1" thickBot="1" x14ac:dyDescent="0.3">
      <c r="A149" s="398" t="str">
        <f>Sprachen!L91</f>
        <v>Datum</v>
      </c>
      <c r="B149" s="399"/>
      <c r="C149" s="400"/>
      <c r="D149" s="400"/>
      <c r="E149" s="400"/>
      <c r="F149" s="400"/>
      <c r="G149" s="400"/>
      <c r="H149" s="401"/>
      <c r="I149" s="1012"/>
      <c r="J149" s="576"/>
      <c r="K149" s="576"/>
      <c r="L149" s="576"/>
      <c r="M149" s="576"/>
      <c r="N149" s="576"/>
      <c r="O149" s="576"/>
      <c r="P149" s="576"/>
      <c r="Q149" s="576"/>
      <c r="R149" s="576"/>
      <c r="S149" s="576"/>
      <c r="T149" s="576"/>
      <c r="U149" s="578"/>
      <c r="V149" s="402" t="str">
        <f>Sprachen!L348</f>
        <v>Unterschrift</v>
      </c>
      <c r="W149" s="403"/>
      <c r="X149" s="403"/>
      <c r="Y149" s="403"/>
      <c r="Z149" s="404"/>
      <c r="AA149" s="1006"/>
      <c r="AB149" s="1006"/>
      <c r="AC149" s="1006"/>
      <c r="AD149" s="1006"/>
      <c r="AE149" s="1006"/>
      <c r="AF149" s="1006"/>
      <c r="AG149" s="1006"/>
      <c r="AH149" s="1006"/>
      <c r="AI149" s="1006"/>
      <c r="AJ149" s="1006"/>
      <c r="AK149" s="1006"/>
      <c r="AL149" s="1006"/>
      <c r="AM149" s="1006"/>
      <c r="AN149" s="1007"/>
      <c r="AW149" s="87"/>
      <c r="AX149" s="87"/>
      <c r="AY149" s="87"/>
      <c r="AZ149" s="87"/>
    </row>
  </sheetData>
  <sheetProtection formatCells="0" formatColumns="0" formatRows="0" insertHyperlinks="0"/>
  <mergeCells count="851">
    <mergeCell ref="AA149:AN149"/>
    <mergeCell ref="I147:U147"/>
    <mergeCell ref="A148:H148"/>
    <mergeCell ref="I148:U148"/>
    <mergeCell ref="A149:H149"/>
    <mergeCell ref="I149:U149"/>
    <mergeCell ref="V149:Z149"/>
    <mergeCell ref="K144:O144"/>
    <mergeCell ref="P144:AI144"/>
    <mergeCell ref="AJ144:AN144"/>
    <mergeCell ref="A145:H145"/>
    <mergeCell ref="I145:U145"/>
    <mergeCell ref="V145:Z148"/>
    <mergeCell ref="AA145:AN148"/>
    <mergeCell ref="A146:H146"/>
    <mergeCell ref="I146:U146"/>
    <mergeCell ref="A147:H147"/>
    <mergeCell ref="A140:J144"/>
    <mergeCell ref="K143:O143"/>
    <mergeCell ref="P143:AI143"/>
    <mergeCell ref="AJ143:AN143"/>
    <mergeCell ref="A135:J139"/>
    <mergeCell ref="K135:O135"/>
    <mergeCell ref="P135:AN135"/>
    <mergeCell ref="K136:O136"/>
    <mergeCell ref="P136:AN136"/>
    <mergeCell ref="K137:O137"/>
    <mergeCell ref="P137:AN137"/>
    <mergeCell ref="AJ141:AN141"/>
    <mergeCell ref="K142:O142"/>
    <mergeCell ref="P142:AI142"/>
    <mergeCell ref="AJ142:AN142"/>
    <mergeCell ref="K138:O138"/>
    <mergeCell ref="P138:AN138"/>
    <mergeCell ref="K139:O139"/>
    <mergeCell ref="P139:AN139"/>
    <mergeCell ref="K140:O140"/>
    <mergeCell ref="P140:AI140"/>
    <mergeCell ref="AJ140:AN140"/>
    <mergeCell ref="K141:O141"/>
    <mergeCell ref="P141:AI141"/>
    <mergeCell ref="A129:J129"/>
    <mergeCell ref="K129:AN129"/>
    <mergeCell ref="A130:J134"/>
    <mergeCell ref="K130:O130"/>
    <mergeCell ref="P130:AN130"/>
    <mergeCell ref="K131:O131"/>
    <mergeCell ref="P131:AN131"/>
    <mergeCell ref="K132:O132"/>
    <mergeCell ref="P132:AN132"/>
    <mergeCell ref="K133:O133"/>
    <mergeCell ref="P133:AN133"/>
    <mergeCell ref="K134:O134"/>
    <mergeCell ref="P134:AN134"/>
    <mergeCell ref="A124:H124"/>
    <mergeCell ref="I124:U124"/>
    <mergeCell ref="A118:R118"/>
    <mergeCell ref="S118:T118"/>
    <mergeCell ref="U118:AL118"/>
    <mergeCell ref="A127:R127"/>
    <mergeCell ref="S127:T127"/>
    <mergeCell ref="U127:AL128"/>
    <mergeCell ref="AM127:AN128"/>
    <mergeCell ref="A128:R128"/>
    <mergeCell ref="S128:T128"/>
    <mergeCell ref="V124:Z124"/>
    <mergeCell ref="AA124:AN124"/>
    <mergeCell ref="A125:AN125"/>
    <mergeCell ref="A126:R126"/>
    <mergeCell ref="S126:T126"/>
    <mergeCell ref="U126:AL126"/>
    <mergeCell ref="AM126:AN126"/>
    <mergeCell ref="AM118:AN118"/>
    <mergeCell ref="A119:AN119"/>
    <mergeCell ref="A120:H120"/>
    <mergeCell ref="I120:U120"/>
    <mergeCell ref="V120:Z123"/>
    <mergeCell ref="AA120:AN123"/>
    <mergeCell ref="Y114:AA114"/>
    <mergeCell ref="AB114:AJ114"/>
    <mergeCell ref="AK114:AN114"/>
    <mergeCell ref="A115:AN115"/>
    <mergeCell ref="A116:AN116"/>
    <mergeCell ref="A117:AN117"/>
    <mergeCell ref="A114:L114"/>
    <mergeCell ref="M114:N114"/>
    <mergeCell ref="O114:P114"/>
    <mergeCell ref="Q114:R114"/>
    <mergeCell ref="S114:U114"/>
    <mergeCell ref="V114:X114"/>
    <mergeCell ref="A122:H122"/>
    <mergeCell ref="I122:U122"/>
    <mergeCell ref="A123:H123"/>
    <mergeCell ref="I123:U123"/>
    <mergeCell ref="A113:L113"/>
    <mergeCell ref="M113:N113"/>
    <mergeCell ref="O113:P113"/>
    <mergeCell ref="Q113:R113"/>
    <mergeCell ref="S113:U113"/>
    <mergeCell ref="A121:H121"/>
    <mergeCell ref="I121:U121"/>
    <mergeCell ref="V113:X113"/>
    <mergeCell ref="Y113:AA113"/>
    <mergeCell ref="AB113:AJ113"/>
    <mergeCell ref="AK113:AN113"/>
    <mergeCell ref="A112:L112"/>
    <mergeCell ref="M112:N112"/>
    <mergeCell ref="O112:P112"/>
    <mergeCell ref="Q112:R112"/>
    <mergeCell ref="S112:U112"/>
    <mergeCell ref="V112:X112"/>
    <mergeCell ref="Y112:AA112"/>
    <mergeCell ref="AB112:AJ112"/>
    <mergeCell ref="AK112:AN112"/>
    <mergeCell ref="Y110:AA110"/>
    <mergeCell ref="AB110:AJ110"/>
    <mergeCell ref="AK110:AN110"/>
    <mergeCell ref="A111:L111"/>
    <mergeCell ref="M111:N111"/>
    <mergeCell ref="O111:P111"/>
    <mergeCell ref="Q111:R111"/>
    <mergeCell ref="S111:U111"/>
    <mergeCell ref="V111:X111"/>
    <mergeCell ref="Y111:AA111"/>
    <mergeCell ref="A110:L110"/>
    <mergeCell ref="M110:N110"/>
    <mergeCell ref="O110:P110"/>
    <mergeCell ref="Q110:R110"/>
    <mergeCell ref="S110:U110"/>
    <mergeCell ref="V110:X110"/>
    <mergeCell ref="AB111:AJ111"/>
    <mergeCell ref="AK111:AN111"/>
    <mergeCell ref="A108:AN108"/>
    <mergeCell ref="A109:L109"/>
    <mergeCell ref="M109:N109"/>
    <mergeCell ref="O109:P109"/>
    <mergeCell ref="Q109:R109"/>
    <mergeCell ref="S109:U109"/>
    <mergeCell ref="V109:X109"/>
    <mergeCell ref="Y109:AA109"/>
    <mergeCell ref="AB109:AJ109"/>
    <mergeCell ref="AK109:AN109"/>
    <mergeCell ref="C107:K107"/>
    <mergeCell ref="L107:P107"/>
    <mergeCell ref="Q107:T107"/>
    <mergeCell ref="U107:AE107"/>
    <mergeCell ref="AF107:AJ107"/>
    <mergeCell ref="AK107:AN107"/>
    <mergeCell ref="C106:K106"/>
    <mergeCell ref="L106:P106"/>
    <mergeCell ref="Q106:T106"/>
    <mergeCell ref="U106:AE106"/>
    <mergeCell ref="AF106:AJ106"/>
    <mergeCell ref="AK106:AN106"/>
    <mergeCell ref="C105:K105"/>
    <mergeCell ref="L105:P105"/>
    <mergeCell ref="Q105:T105"/>
    <mergeCell ref="U105:AE105"/>
    <mergeCell ref="AF105:AJ105"/>
    <mergeCell ref="AK105:AN105"/>
    <mergeCell ref="C104:K104"/>
    <mergeCell ref="L104:P104"/>
    <mergeCell ref="Q104:T104"/>
    <mergeCell ref="U104:AE104"/>
    <mergeCell ref="AF104:AJ104"/>
    <mergeCell ref="AK104:AN104"/>
    <mergeCell ref="C103:K103"/>
    <mergeCell ref="L103:P103"/>
    <mergeCell ref="Q103:T103"/>
    <mergeCell ref="U103:AE103"/>
    <mergeCell ref="AF103:AJ103"/>
    <mergeCell ref="AK103:AN103"/>
    <mergeCell ref="C102:K102"/>
    <mergeCell ref="L102:P102"/>
    <mergeCell ref="Q102:T102"/>
    <mergeCell ref="U102:AE102"/>
    <mergeCell ref="AF102:AJ102"/>
    <mergeCell ref="AK102:AN102"/>
    <mergeCell ref="C101:K101"/>
    <mergeCell ref="L101:P101"/>
    <mergeCell ref="Q101:T101"/>
    <mergeCell ref="U101:AE101"/>
    <mergeCell ref="AF101:AJ101"/>
    <mergeCell ref="AK101:AN101"/>
    <mergeCell ref="C100:K100"/>
    <mergeCell ref="L100:P100"/>
    <mergeCell ref="Q100:T100"/>
    <mergeCell ref="U100:AE100"/>
    <mergeCell ref="AF100:AJ100"/>
    <mergeCell ref="AK100:AN100"/>
    <mergeCell ref="C99:K99"/>
    <mergeCell ref="L99:P99"/>
    <mergeCell ref="Q99:T99"/>
    <mergeCell ref="U99:AE99"/>
    <mergeCell ref="AF99:AJ99"/>
    <mergeCell ref="AK99:AN99"/>
    <mergeCell ref="C98:K98"/>
    <mergeCell ref="L98:P98"/>
    <mergeCell ref="Q98:T98"/>
    <mergeCell ref="U98:AE98"/>
    <mergeCell ref="AF98:AJ98"/>
    <mergeCell ref="AK98:AN98"/>
    <mergeCell ref="C97:K97"/>
    <mergeCell ref="L97:P97"/>
    <mergeCell ref="Q97:T97"/>
    <mergeCell ref="U97:AE97"/>
    <mergeCell ref="AF97:AJ97"/>
    <mergeCell ref="AK97:AN97"/>
    <mergeCell ref="C96:K96"/>
    <mergeCell ref="L96:P96"/>
    <mergeCell ref="Q96:T96"/>
    <mergeCell ref="U96:AE96"/>
    <mergeCell ref="AF96:AJ96"/>
    <mergeCell ref="AK96:AN96"/>
    <mergeCell ref="C95:K95"/>
    <mergeCell ref="L95:P95"/>
    <mergeCell ref="Q95:T95"/>
    <mergeCell ref="U95:AE95"/>
    <mergeCell ref="AF95:AJ95"/>
    <mergeCell ref="AK95:AN95"/>
    <mergeCell ref="C94:K94"/>
    <mergeCell ref="L94:P94"/>
    <mergeCell ref="Q94:T94"/>
    <mergeCell ref="U94:AE94"/>
    <mergeCell ref="AF94:AJ94"/>
    <mergeCell ref="AK94:AN94"/>
    <mergeCell ref="C93:K93"/>
    <mergeCell ref="L93:P93"/>
    <mergeCell ref="Q93:T93"/>
    <mergeCell ref="U93:AE93"/>
    <mergeCell ref="AF93:AJ93"/>
    <mergeCell ref="AK93:AN93"/>
    <mergeCell ref="C92:K92"/>
    <mergeCell ref="L92:P92"/>
    <mergeCell ref="Q92:T92"/>
    <mergeCell ref="U92:AE92"/>
    <mergeCell ref="AF92:AJ92"/>
    <mergeCell ref="AK92:AN92"/>
    <mergeCell ref="C91:K91"/>
    <mergeCell ref="L91:P91"/>
    <mergeCell ref="Q91:T91"/>
    <mergeCell ref="U91:AE91"/>
    <mergeCell ref="AF91:AJ91"/>
    <mergeCell ref="AK91:AN91"/>
    <mergeCell ref="C90:K90"/>
    <mergeCell ref="L90:P90"/>
    <mergeCell ref="Q90:T90"/>
    <mergeCell ref="U90:AE90"/>
    <mergeCell ref="AF90:AJ90"/>
    <mergeCell ref="AK90:AN90"/>
    <mergeCell ref="C89:K89"/>
    <mergeCell ref="L89:P89"/>
    <mergeCell ref="Q89:T89"/>
    <mergeCell ref="U89:AE89"/>
    <mergeCell ref="AF89:AJ89"/>
    <mergeCell ref="AK89:AN89"/>
    <mergeCell ref="C88:K88"/>
    <mergeCell ref="L88:P88"/>
    <mergeCell ref="Q88:T88"/>
    <mergeCell ref="U88:AE88"/>
    <mergeCell ref="AF88:AJ88"/>
    <mergeCell ref="AK88:AN88"/>
    <mergeCell ref="C87:K87"/>
    <mergeCell ref="L87:P87"/>
    <mergeCell ref="Q87:T87"/>
    <mergeCell ref="U87:AE87"/>
    <mergeCell ref="AF87:AJ87"/>
    <mergeCell ref="AK87:AN87"/>
    <mergeCell ref="C86:K86"/>
    <mergeCell ref="L86:P86"/>
    <mergeCell ref="Q86:T86"/>
    <mergeCell ref="U86:AE86"/>
    <mergeCell ref="AF86:AJ86"/>
    <mergeCell ref="AK86:AN86"/>
    <mergeCell ref="C85:K85"/>
    <mergeCell ref="L85:P85"/>
    <mergeCell ref="Q85:T85"/>
    <mergeCell ref="U85:AE85"/>
    <mergeCell ref="AF85:AJ85"/>
    <mergeCell ref="AK85:AN85"/>
    <mergeCell ref="C84:K84"/>
    <mergeCell ref="L84:P84"/>
    <mergeCell ref="Q84:T84"/>
    <mergeCell ref="U84:AE84"/>
    <mergeCell ref="AF84:AJ84"/>
    <mergeCell ref="AK84:AN84"/>
    <mergeCell ref="C83:K83"/>
    <mergeCell ref="L83:P83"/>
    <mergeCell ref="Q83:T83"/>
    <mergeCell ref="U83:AE83"/>
    <mergeCell ref="AF83:AJ83"/>
    <mergeCell ref="AK83:AN83"/>
    <mergeCell ref="C82:K82"/>
    <mergeCell ref="L82:P82"/>
    <mergeCell ref="Q82:T82"/>
    <mergeCell ref="U82:AE82"/>
    <mergeCell ref="AF82:AJ82"/>
    <mergeCell ref="AK82:AN82"/>
    <mergeCell ref="C81:K81"/>
    <mergeCell ref="L81:P81"/>
    <mergeCell ref="Q81:T81"/>
    <mergeCell ref="U81:AE81"/>
    <mergeCell ref="AF81:AJ81"/>
    <mergeCell ref="AK81:AN81"/>
    <mergeCell ref="C80:K80"/>
    <mergeCell ref="L80:P80"/>
    <mergeCell ref="Q80:T80"/>
    <mergeCell ref="U80:AE80"/>
    <mergeCell ref="AF80:AJ80"/>
    <mergeCell ref="AK80:AN80"/>
    <mergeCell ref="L76:P76"/>
    <mergeCell ref="Q76:T76"/>
    <mergeCell ref="U76:AE76"/>
    <mergeCell ref="AF76:AJ76"/>
    <mergeCell ref="AK76:AN76"/>
    <mergeCell ref="C79:K79"/>
    <mergeCell ref="L79:P79"/>
    <mergeCell ref="Q79:T79"/>
    <mergeCell ref="U79:AE79"/>
    <mergeCell ref="AF79:AJ79"/>
    <mergeCell ref="AK79:AN79"/>
    <mergeCell ref="C78:K78"/>
    <mergeCell ref="L78:P78"/>
    <mergeCell ref="Q78:T78"/>
    <mergeCell ref="U78:AE78"/>
    <mergeCell ref="AF78:AJ78"/>
    <mergeCell ref="AK78:AN78"/>
    <mergeCell ref="AK74:AN74"/>
    <mergeCell ref="C75:K75"/>
    <mergeCell ref="L75:P75"/>
    <mergeCell ref="Q75:T75"/>
    <mergeCell ref="U75:AE75"/>
    <mergeCell ref="AF75:AJ75"/>
    <mergeCell ref="AK75:AN75"/>
    <mergeCell ref="A72:AN72"/>
    <mergeCell ref="A73:B73"/>
    <mergeCell ref="C73:T73"/>
    <mergeCell ref="U73:AN73"/>
    <mergeCell ref="A74:B107"/>
    <mergeCell ref="C74:K74"/>
    <mergeCell ref="L74:P74"/>
    <mergeCell ref="Q74:T74"/>
    <mergeCell ref="U74:AE74"/>
    <mergeCell ref="AF74:AJ74"/>
    <mergeCell ref="C77:K77"/>
    <mergeCell ref="L77:P77"/>
    <mergeCell ref="Q77:T77"/>
    <mergeCell ref="U77:AE77"/>
    <mergeCell ref="AF77:AJ77"/>
    <mergeCell ref="AK77:AN77"/>
    <mergeCell ref="C76:K76"/>
    <mergeCell ref="AB70:AE70"/>
    <mergeCell ref="AF70:AN70"/>
    <mergeCell ref="A71:C71"/>
    <mergeCell ref="D71:L71"/>
    <mergeCell ref="M71:N71"/>
    <mergeCell ref="O71:P71"/>
    <mergeCell ref="Q71:R71"/>
    <mergeCell ref="S71:AA71"/>
    <mergeCell ref="AB71:AE71"/>
    <mergeCell ref="AF71:AN71"/>
    <mergeCell ref="A70:C70"/>
    <mergeCell ref="D70:L70"/>
    <mergeCell ref="M70:N70"/>
    <mergeCell ref="O70:P70"/>
    <mergeCell ref="Q70:R70"/>
    <mergeCell ref="S70:AA70"/>
    <mergeCell ref="AB68:AE68"/>
    <mergeCell ref="AF68:AN68"/>
    <mergeCell ref="A69:C69"/>
    <mergeCell ref="D69:L69"/>
    <mergeCell ref="M69:N69"/>
    <mergeCell ref="O69:P69"/>
    <mergeCell ref="Q69:R69"/>
    <mergeCell ref="S69:AA69"/>
    <mergeCell ref="AB69:AE69"/>
    <mergeCell ref="AF69:AN69"/>
    <mergeCell ref="A68:C68"/>
    <mergeCell ref="D68:L68"/>
    <mergeCell ref="M68:N68"/>
    <mergeCell ref="O68:P68"/>
    <mergeCell ref="Q68:R68"/>
    <mergeCell ref="S68:AA68"/>
    <mergeCell ref="AB66:AE66"/>
    <mergeCell ref="AF66:AN66"/>
    <mergeCell ref="A67:C67"/>
    <mergeCell ref="D67:L67"/>
    <mergeCell ref="M67:N67"/>
    <mergeCell ref="O67:P67"/>
    <mergeCell ref="Q67:R67"/>
    <mergeCell ref="S67:AA67"/>
    <mergeCell ref="AB67:AE67"/>
    <mergeCell ref="AF67:AN67"/>
    <mergeCell ref="A66:C66"/>
    <mergeCell ref="D66:L66"/>
    <mergeCell ref="M66:N66"/>
    <mergeCell ref="O66:P66"/>
    <mergeCell ref="Q66:R66"/>
    <mergeCell ref="S66:AA66"/>
    <mergeCell ref="M65:N65"/>
    <mergeCell ref="O65:P65"/>
    <mergeCell ref="Q65:R65"/>
    <mergeCell ref="S65:AA65"/>
    <mergeCell ref="AB65:AE65"/>
    <mergeCell ref="AF65:AN65"/>
    <mergeCell ref="A64:C64"/>
    <mergeCell ref="D64:L64"/>
    <mergeCell ref="M64:N64"/>
    <mergeCell ref="O64:P64"/>
    <mergeCell ref="Q64:R64"/>
    <mergeCell ref="S64:AA64"/>
    <mergeCell ref="AT61:AT71"/>
    <mergeCell ref="AU61:AU71"/>
    <mergeCell ref="AV61:AV71"/>
    <mergeCell ref="AW61:AW71"/>
    <mergeCell ref="AB62:AE62"/>
    <mergeCell ref="AF62:AN62"/>
    <mergeCell ref="AB63:AE63"/>
    <mergeCell ref="AF63:AN63"/>
    <mergeCell ref="A63:C63"/>
    <mergeCell ref="D63:L63"/>
    <mergeCell ref="M63:N63"/>
    <mergeCell ref="O63:P63"/>
    <mergeCell ref="Q63:R63"/>
    <mergeCell ref="S63:AA63"/>
    <mergeCell ref="A62:C62"/>
    <mergeCell ref="D62:L62"/>
    <mergeCell ref="M62:N62"/>
    <mergeCell ref="O62:P62"/>
    <mergeCell ref="Q62:R62"/>
    <mergeCell ref="S62:AA62"/>
    <mergeCell ref="AB64:AE64"/>
    <mergeCell ref="AF64:AN64"/>
    <mergeCell ref="A65:C65"/>
    <mergeCell ref="D65:L65"/>
    <mergeCell ref="A59:C59"/>
    <mergeCell ref="D59:AN59"/>
    <mergeCell ref="A60:R60"/>
    <mergeCell ref="S60:AA60"/>
    <mergeCell ref="A61:C61"/>
    <mergeCell ref="D61:L61"/>
    <mergeCell ref="M61:N61"/>
    <mergeCell ref="O61:P61"/>
    <mergeCell ref="Q61:R61"/>
    <mergeCell ref="S61:AA61"/>
    <mergeCell ref="AB61:AE61"/>
    <mergeCell ref="AF61:AN61"/>
    <mergeCell ref="AB57:AE57"/>
    <mergeCell ref="AF57:AN57"/>
    <mergeCell ref="A58:C58"/>
    <mergeCell ref="D58:L58"/>
    <mergeCell ref="M58:N58"/>
    <mergeCell ref="O58:P58"/>
    <mergeCell ref="Q58:R58"/>
    <mergeCell ref="S58:AA58"/>
    <mergeCell ref="AB58:AE58"/>
    <mergeCell ref="AF58:AN58"/>
    <mergeCell ref="A57:C57"/>
    <mergeCell ref="D57:L57"/>
    <mergeCell ref="M57:N57"/>
    <mergeCell ref="O57:P57"/>
    <mergeCell ref="Q57:R57"/>
    <mergeCell ref="S57:AA57"/>
    <mergeCell ref="AB55:AE55"/>
    <mergeCell ref="AF55:AN55"/>
    <mergeCell ref="A56:C56"/>
    <mergeCell ref="D56:L56"/>
    <mergeCell ref="M56:N56"/>
    <mergeCell ref="O56:P56"/>
    <mergeCell ref="Q56:R56"/>
    <mergeCell ref="S56:AA56"/>
    <mergeCell ref="AB56:AE56"/>
    <mergeCell ref="AF56:AN56"/>
    <mergeCell ref="A55:C55"/>
    <mergeCell ref="D55:L55"/>
    <mergeCell ref="M55:N55"/>
    <mergeCell ref="O55:P55"/>
    <mergeCell ref="Q55:R55"/>
    <mergeCell ref="S55:AA55"/>
    <mergeCell ref="M54:N54"/>
    <mergeCell ref="O54:P54"/>
    <mergeCell ref="Q54:R54"/>
    <mergeCell ref="S54:AA54"/>
    <mergeCell ref="AB54:AE54"/>
    <mergeCell ref="AF54:AN54"/>
    <mergeCell ref="A53:C53"/>
    <mergeCell ref="D53:L53"/>
    <mergeCell ref="M53:N53"/>
    <mergeCell ref="O53:P53"/>
    <mergeCell ref="Q53:R53"/>
    <mergeCell ref="S53:AA53"/>
    <mergeCell ref="AT50:AT58"/>
    <mergeCell ref="AU50:AU58"/>
    <mergeCell ref="AV50:AV58"/>
    <mergeCell ref="AW50:AW58"/>
    <mergeCell ref="AB51:AE51"/>
    <mergeCell ref="AF51:AN51"/>
    <mergeCell ref="AB52:AE52"/>
    <mergeCell ref="AF52:AN52"/>
    <mergeCell ref="A52:C52"/>
    <mergeCell ref="D52:L52"/>
    <mergeCell ref="M52:N52"/>
    <mergeCell ref="O52:P52"/>
    <mergeCell ref="Q52:R52"/>
    <mergeCell ref="S52:AA52"/>
    <mergeCell ref="A51:C51"/>
    <mergeCell ref="D51:L51"/>
    <mergeCell ref="M51:N51"/>
    <mergeCell ref="O51:P51"/>
    <mergeCell ref="Q51:R51"/>
    <mergeCell ref="S51:AA51"/>
    <mergeCell ref="AB53:AE53"/>
    <mergeCell ref="AF53:AN53"/>
    <mergeCell ref="A54:C54"/>
    <mergeCell ref="D54:L54"/>
    <mergeCell ref="AB48:AE48"/>
    <mergeCell ref="AF48:AN48"/>
    <mergeCell ref="A49:C49"/>
    <mergeCell ref="D49:AN49"/>
    <mergeCell ref="A50:C50"/>
    <mergeCell ref="D50:L50"/>
    <mergeCell ref="M50:N50"/>
    <mergeCell ref="O50:P50"/>
    <mergeCell ref="Q50:R50"/>
    <mergeCell ref="S50:AA50"/>
    <mergeCell ref="A48:C48"/>
    <mergeCell ref="D48:L48"/>
    <mergeCell ref="M48:N48"/>
    <mergeCell ref="O48:P48"/>
    <mergeCell ref="Q48:R48"/>
    <mergeCell ref="S48:AA48"/>
    <mergeCell ref="AB50:AE50"/>
    <mergeCell ref="AF50:AN50"/>
    <mergeCell ref="M47:N47"/>
    <mergeCell ref="O47:P47"/>
    <mergeCell ref="Q47:R47"/>
    <mergeCell ref="S47:AA47"/>
    <mergeCell ref="AB47:AE47"/>
    <mergeCell ref="AF47:AN47"/>
    <mergeCell ref="A46:C46"/>
    <mergeCell ref="D46:L46"/>
    <mergeCell ref="M46:N46"/>
    <mergeCell ref="O46:P46"/>
    <mergeCell ref="Q46:R46"/>
    <mergeCell ref="S46:AA46"/>
    <mergeCell ref="AT43:AT48"/>
    <mergeCell ref="AU43:AU48"/>
    <mergeCell ref="AV43:AV48"/>
    <mergeCell ref="AW43:AW48"/>
    <mergeCell ref="A44:C44"/>
    <mergeCell ref="D44:L44"/>
    <mergeCell ref="M44:N44"/>
    <mergeCell ref="O44:P44"/>
    <mergeCell ref="Q44:R44"/>
    <mergeCell ref="S44:AA44"/>
    <mergeCell ref="AB44:AE44"/>
    <mergeCell ref="AF44:AN44"/>
    <mergeCell ref="A45:C45"/>
    <mergeCell ref="D45:L45"/>
    <mergeCell ref="M45:N45"/>
    <mergeCell ref="O45:P45"/>
    <mergeCell ref="Q45:R45"/>
    <mergeCell ref="S45:AA45"/>
    <mergeCell ref="AB45:AE45"/>
    <mergeCell ref="AF45:AN45"/>
    <mergeCell ref="AB46:AE46"/>
    <mergeCell ref="AF46:AN46"/>
    <mergeCell ref="A47:C47"/>
    <mergeCell ref="D47:L47"/>
    <mergeCell ref="A42:C42"/>
    <mergeCell ref="D42:AN42"/>
    <mergeCell ref="A43:C43"/>
    <mergeCell ref="D43:L43"/>
    <mergeCell ref="M43:N43"/>
    <mergeCell ref="O43:P43"/>
    <mergeCell ref="Q43:R43"/>
    <mergeCell ref="S43:AA43"/>
    <mergeCell ref="AB43:AE43"/>
    <mergeCell ref="AF43:AN43"/>
    <mergeCell ref="AB40:AE40"/>
    <mergeCell ref="AF40:AN40"/>
    <mergeCell ref="A41:C41"/>
    <mergeCell ref="D41:L41"/>
    <mergeCell ref="M41:N41"/>
    <mergeCell ref="O41:P41"/>
    <mergeCell ref="Q41:R41"/>
    <mergeCell ref="S41:AA41"/>
    <mergeCell ref="AB41:AE41"/>
    <mergeCell ref="AF41:AN41"/>
    <mergeCell ref="A40:C40"/>
    <mergeCell ref="D40:L40"/>
    <mergeCell ref="M40:N40"/>
    <mergeCell ref="O40:P40"/>
    <mergeCell ref="Q40:R40"/>
    <mergeCell ref="S40:AA40"/>
    <mergeCell ref="AB38:AE38"/>
    <mergeCell ref="AF38:AN38"/>
    <mergeCell ref="A39:C39"/>
    <mergeCell ref="D39:L39"/>
    <mergeCell ref="M39:N39"/>
    <mergeCell ref="O39:P39"/>
    <mergeCell ref="Q39:R39"/>
    <mergeCell ref="S39:AA39"/>
    <mergeCell ref="AB39:AE39"/>
    <mergeCell ref="AF39:AN39"/>
    <mergeCell ref="A38:C38"/>
    <mergeCell ref="D38:L38"/>
    <mergeCell ref="M38:N38"/>
    <mergeCell ref="O38:P38"/>
    <mergeCell ref="Q38:R38"/>
    <mergeCell ref="S38:AA38"/>
    <mergeCell ref="AB36:AE36"/>
    <mergeCell ref="AF36:AN36"/>
    <mergeCell ref="A37:C37"/>
    <mergeCell ref="D37:L37"/>
    <mergeCell ref="M37:N37"/>
    <mergeCell ref="O37:P37"/>
    <mergeCell ref="Q37:R37"/>
    <mergeCell ref="S37:AA37"/>
    <mergeCell ref="AB37:AE37"/>
    <mergeCell ref="AF37:AN37"/>
    <mergeCell ref="A36:C36"/>
    <mergeCell ref="D36:L36"/>
    <mergeCell ref="M36:N36"/>
    <mergeCell ref="O36:P36"/>
    <mergeCell ref="Q36:R36"/>
    <mergeCell ref="S36:AA36"/>
    <mergeCell ref="AB34:AE34"/>
    <mergeCell ref="AF34:AN34"/>
    <mergeCell ref="A35:C35"/>
    <mergeCell ref="D35:L35"/>
    <mergeCell ref="M35:N35"/>
    <mergeCell ref="O35:P35"/>
    <mergeCell ref="Q35:R35"/>
    <mergeCell ref="S35:AA35"/>
    <mergeCell ref="AB35:AE35"/>
    <mergeCell ref="AF35:AN35"/>
    <mergeCell ref="A34:C34"/>
    <mergeCell ref="D34:L34"/>
    <mergeCell ref="M34:N34"/>
    <mergeCell ref="O34:P34"/>
    <mergeCell ref="Q34:R34"/>
    <mergeCell ref="S34:AA34"/>
    <mergeCell ref="M33:N33"/>
    <mergeCell ref="O33:P33"/>
    <mergeCell ref="Q33:R33"/>
    <mergeCell ref="S33:AA33"/>
    <mergeCell ref="AB33:AE33"/>
    <mergeCell ref="AF33:AN33"/>
    <mergeCell ref="A32:C32"/>
    <mergeCell ref="D32:L32"/>
    <mergeCell ref="M32:N32"/>
    <mergeCell ref="O32:P32"/>
    <mergeCell ref="Q32:R32"/>
    <mergeCell ref="S32:AA32"/>
    <mergeCell ref="AT29:AT41"/>
    <mergeCell ref="AU29:AU41"/>
    <mergeCell ref="AV29:AV41"/>
    <mergeCell ref="AW29:AW41"/>
    <mergeCell ref="A30:C30"/>
    <mergeCell ref="D30:L30"/>
    <mergeCell ref="M30:N30"/>
    <mergeCell ref="O30:P30"/>
    <mergeCell ref="Q30:R30"/>
    <mergeCell ref="S30:AA30"/>
    <mergeCell ref="AB30:AE30"/>
    <mergeCell ref="AF30:AN30"/>
    <mergeCell ref="A31:C31"/>
    <mergeCell ref="D31:L31"/>
    <mergeCell ref="M31:N31"/>
    <mergeCell ref="O31:P31"/>
    <mergeCell ref="Q31:R31"/>
    <mergeCell ref="S31:AA31"/>
    <mergeCell ref="AB31:AE31"/>
    <mergeCell ref="AF31:AN31"/>
    <mergeCell ref="AB32:AE32"/>
    <mergeCell ref="AF32:AN32"/>
    <mergeCell ref="A33:C33"/>
    <mergeCell ref="D33:L33"/>
    <mergeCell ref="A28:C28"/>
    <mergeCell ref="D28:AN28"/>
    <mergeCell ref="A29:C29"/>
    <mergeCell ref="D29:L29"/>
    <mergeCell ref="M29:N29"/>
    <mergeCell ref="O29:P29"/>
    <mergeCell ref="Q29:R29"/>
    <mergeCell ref="S29:AA29"/>
    <mergeCell ref="AB29:AE29"/>
    <mergeCell ref="AF29:AN29"/>
    <mergeCell ref="AT25:AT27"/>
    <mergeCell ref="AU25:AU27"/>
    <mergeCell ref="AV25:AV27"/>
    <mergeCell ref="AW25:AW27"/>
    <mergeCell ref="A26:C26"/>
    <mergeCell ref="D26:L26"/>
    <mergeCell ref="M26:N26"/>
    <mergeCell ref="O26:P26"/>
    <mergeCell ref="Q26:R26"/>
    <mergeCell ref="S26:AA26"/>
    <mergeCell ref="AB26:AE26"/>
    <mergeCell ref="AF26:AN26"/>
    <mergeCell ref="A27:C27"/>
    <mergeCell ref="D27:L27"/>
    <mergeCell ref="M27:N27"/>
    <mergeCell ref="O27:P27"/>
    <mergeCell ref="Q27:R27"/>
    <mergeCell ref="S27:AA27"/>
    <mergeCell ref="AB27:AE27"/>
    <mergeCell ref="AF27:AN27"/>
    <mergeCell ref="A24:C24"/>
    <mergeCell ref="D24:AN24"/>
    <mergeCell ref="A25:C25"/>
    <mergeCell ref="D25:L25"/>
    <mergeCell ref="M25:N25"/>
    <mergeCell ref="O25:P25"/>
    <mergeCell ref="Q25:R25"/>
    <mergeCell ref="S25:AA25"/>
    <mergeCell ref="AB25:AE25"/>
    <mergeCell ref="AF25:AN25"/>
    <mergeCell ref="M23:N23"/>
    <mergeCell ref="O23:P23"/>
    <mergeCell ref="Q23:R23"/>
    <mergeCell ref="S23:AA23"/>
    <mergeCell ref="AB23:AE23"/>
    <mergeCell ref="AF23:AN23"/>
    <mergeCell ref="A22:C22"/>
    <mergeCell ref="D22:L22"/>
    <mergeCell ref="M22:N22"/>
    <mergeCell ref="O22:P22"/>
    <mergeCell ref="Q22:R22"/>
    <mergeCell ref="S22:AA22"/>
    <mergeCell ref="AT19:AT23"/>
    <mergeCell ref="AU19:AU23"/>
    <mergeCell ref="AV19:AV23"/>
    <mergeCell ref="AW19:AW23"/>
    <mergeCell ref="AB20:AE20"/>
    <mergeCell ref="AF20:AN20"/>
    <mergeCell ref="AB21:AE21"/>
    <mergeCell ref="AF21:AN21"/>
    <mergeCell ref="A21:C21"/>
    <mergeCell ref="D21:L21"/>
    <mergeCell ref="M21:N21"/>
    <mergeCell ref="O21:P21"/>
    <mergeCell ref="Q21:R21"/>
    <mergeCell ref="S21:AA21"/>
    <mergeCell ref="A20:C20"/>
    <mergeCell ref="D20:L20"/>
    <mergeCell ref="M20:N20"/>
    <mergeCell ref="O20:P20"/>
    <mergeCell ref="Q20:R20"/>
    <mergeCell ref="S20:AA20"/>
    <mergeCell ref="AB22:AE22"/>
    <mergeCell ref="AF22:AN22"/>
    <mergeCell ref="A23:C23"/>
    <mergeCell ref="D23:L23"/>
    <mergeCell ref="A19:C19"/>
    <mergeCell ref="D19:L19"/>
    <mergeCell ref="M19:N19"/>
    <mergeCell ref="O19:P19"/>
    <mergeCell ref="Q19:R19"/>
    <mergeCell ref="S19:AA19"/>
    <mergeCell ref="AB16:AE16"/>
    <mergeCell ref="AF16:AN16"/>
    <mergeCell ref="A17:R17"/>
    <mergeCell ref="S17:AA17"/>
    <mergeCell ref="A18:C18"/>
    <mergeCell ref="D18:AN18"/>
    <mergeCell ref="AB19:AE19"/>
    <mergeCell ref="AF19:AN19"/>
    <mergeCell ref="M16:N16"/>
    <mergeCell ref="O16:P16"/>
    <mergeCell ref="Q16:R16"/>
    <mergeCell ref="AU15:AU16"/>
    <mergeCell ref="AV15:AV16"/>
    <mergeCell ref="A16:C16"/>
    <mergeCell ref="D16:L16"/>
    <mergeCell ref="S16:AA16"/>
    <mergeCell ref="A15:C15"/>
    <mergeCell ref="D15:L15"/>
    <mergeCell ref="S15:AA15"/>
    <mergeCell ref="AB15:AE15"/>
    <mergeCell ref="AF15:AN15"/>
    <mergeCell ref="AT15:AT16"/>
    <mergeCell ref="M15:N15"/>
    <mergeCell ref="O15:P15"/>
    <mergeCell ref="Q15:R15"/>
    <mergeCell ref="A12:N12"/>
    <mergeCell ref="A13:AN13"/>
    <mergeCell ref="A14:C14"/>
    <mergeCell ref="D14:F14"/>
    <mergeCell ref="G14:L14"/>
    <mergeCell ref="M14:N14"/>
    <mergeCell ref="O14:P14"/>
    <mergeCell ref="Q14:R14"/>
    <mergeCell ref="S14:AA14"/>
    <mergeCell ref="AB14:AE14"/>
    <mergeCell ref="AF14:AN14"/>
    <mergeCell ref="A11:G11"/>
    <mergeCell ref="H11:N11"/>
    <mergeCell ref="O11:U11"/>
    <mergeCell ref="V11:AA11"/>
    <mergeCell ref="AB11:AH11"/>
    <mergeCell ref="AI11:AN11"/>
    <mergeCell ref="A10:G10"/>
    <mergeCell ref="H10:N10"/>
    <mergeCell ref="O10:U10"/>
    <mergeCell ref="V10:AA10"/>
    <mergeCell ref="AB10:AH10"/>
    <mergeCell ref="AI10:AN10"/>
    <mergeCell ref="A9:G9"/>
    <mergeCell ref="H9:N9"/>
    <mergeCell ref="O9:U9"/>
    <mergeCell ref="V9:AA9"/>
    <mergeCell ref="AB9:AH9"/>
    <mergeCell ref="AI9:AN9"/>
    <mergeCell ref="A8:G8"/>
    <mergeCell ref="H8:N8"/>
    <mergeCell ref="O8:U8"/>
    <mergeCell ref="V8:AA8"/>
    <mergeCell ref="AB8:AH8"/>
    <mergeCell ref="AI8:AN8"/>
    <mergeCell ref="A7:G7"/>
    <mergeCell ref="H7:N7"/>
    <mergeCell ref="O7:U7"/>
    <mergeCell ref="V7:AA7"/>
    <mergeCell ref="AB7:AH7"/>
    <mergeCell ref="AI7:AN7"/>
    <mergeCell ref="A6:G6"/>
    <mergeCell ref="H6:N6"/>
    <mergeCell ref="O6:U6"/>
    <mergeCell ref="V6:AA6"/>
    <mergeCell ref="AB6:AH6"/>
    <mergeCell ref="AI6:AN6"/>
    <mergeCell ref="A1:M2"/>
    <mergeCell ref="N1:T1"/>
    <mergeCell ref="U1:AN1"/>
    <mergeCell ref="N2:T2"/>
    <mergeCell ref="U2:AN2"/>
    <mergeCell ref="A3:N3"/>
    <mergeCell ref="O3:AA3"/>
    <mergeCell ref="AB3:AN3"/>
    <mergeCell ref="A4:G4"/>
    <mergeCell ref="H4:N4"/>
    <mergeCell ref="O4:U4"/>
    <mergeCell ref="V4:AA4"/>
    <mergeCell ref="AB4:AH5"/>
    <mergeCell ref="A5:G5"/>
    <mergeCell ref="H5:N5"/>
    <mergeCell ref="O5:U5"/>
    <mergeCell ref="V5:AA5"/>
    <mergeCell ref="AI4:AN5"/>
  </mergeCells>
  <conditionalFormatting sqref="A116:AN116">
    <cfRule type="expression" dxfId="463" priority="590">
      <formula>$A$116&lt;&gt;""</formula>
    </cfRule>
  </conditionalFormatting>
  <conditionalFormatting sqref="C75:AN107">
    <cfRule type="expression" dxfId="460" priority="556">
      <formula>C75&lt;&gt;""</formula>
    </cfRule>
  </conditionalFormatting>
  <conditionalFormatting sqref="H4:H11">
    <cfRule type="expression" dxfId="459" priority="565">
      <formula>$H4&lt;&gt;""</formula>
    </cfRule>
    <cfRule type="expression" dxfId="458" priority="566">
      <formula>$H4=""</formula>
    </cfRule>
  </conditionalFormatting>
  <conditionalFormatting sqref="I120:I124">
    <cfRule type="expression" dxfId="457" priority="597">
      <formula>$I120&lt;&gt;""</formula>
    </cfRule>
    <cfRule type="expression" dxfId="456" priority="598">
      <formula>$I120=""</formula>
    </cfRule>
  </conditionalFormatting>
  <conditionalFormatting sqref="I145:I149">
    <cfRule type="expression" dxfId="455" priority="592">
      <formula>$I145=""</formula>
    </cfRule>
    <cfRule type="expression" dxfId="454" priority="591">
      <formula>$I145&lt;&gt;""</formula>
    </cfRule>
  </conditionalFormatting>
  <conditionalFormatting sqref="L75:AN107">
    <cfRule type="expression" dxfId="453" priority="557">
      <formula>AND($C75&lt;&gt;"",$A$73&lt;&gt;"")</formula>
    </cfRule>
  </conditionalFormatting>
  <conditionalFormatting sqref="M15:M16">
    <cfRule type="expression" dxfId="452" priority="88">
      <formula>M15&lt;&gt;""</formula>
    </cfRule>
  </conditionalFormatting>
  <conditionalFormatting sqref="M19:N23">
    <cfRule type="expression" dxfId="451" priority="275">
      <formula>M19&lt;&gt;""</formula>
    </cfRule>
  </conditionalFormatting>
  <conditionalFormatting sqref="M25:N27">
    <cfRule type="expression" dxfId="450" priority="205">
      <formula>M25&lt;&gt;""</formula>
    </cfRule>
  </conditionalFormatting>
  <conditionalFormatting sqref="M29:N41">
    <cfRule type="expression" dxfId="449" priority="160">
      <formula>M29&lt;&gt;""</formula>
    </cfRule>
  </conditionalFormatting>
  <conditionalFormatting sqref="M43:N48">
    <cfRule type="expression" dxfId="448" priority="196">
      <formula>M43&lt;&gt;""</formula>
    </cfRule>
  </conditionalFormatting>
  <conditionalFormatting sqref="M50:N58">
    <cfRule type="expression" dxfId="447" priority="219">
      <formula>M50&lt;&gt;""</formula>
    </cfRule>
  </conditionalFormatting>
  <conditionalFormatting sqref="M61:N71">
    <cfRule type="expression" dxfId="446" priority="553">
      <formula>$M61&lt;&gt;""</formula>
    </cfRule>
  </conditionalFormatting>
  <conditionalFormatting sqref="O15:P16">
    <cfRule type="expression" dxfId="444" priority="8">
      <formula>$O15&lt;&gt;""</formula>
    </cfRule>
  </conditionalFormatting>
  <conditionalFormatting sqref="O19:P23">
    <cfRule type="expression" dxfId="443" priority="14">
      <formula>$O19&lt;&gt;""</formula>
    </cfRule>
  </conditionalFormatting>
  <conditionalFormatting sqref="O25:P27">
    <cfRule type="expression" dxfId="442" priority="10">
      <formula>$O25&lt;&gt;""</formula>
    </cfRule>
  </conditionalFormatting>
  <conditionalFormatting sqref="O29:P41">
    <cfRule type="expression" dxfId="441" priority="6">
      <formula>$O29&lt;&gt;""</formula>
    </cfRule>
  </conditionalFormatting>
  <conditionalFormatting sqref="O43:P48">
    <cfRule type="expression" dxfId="440" priority="4">
      <formula>$O43&lt;&gt;""</formula>
    </cfRule>
  </conditionalFormatting>
  <conditionalFormatting sqref="O50:P58">
    <cfRule type="expression" dxfId="439" priority="2">
      <formula>$O50&lt;&gt;""</formula>
    </cfRule>
  </conditionalFormatting>
  <conditionalFormatting sqref="O61:P71">
    <cfRule type="expression" dxfId="438" priority="347">
      <formula>AND($O61="X",$Q61&lt;&gt;"")</formula>
    </cfRule>
    <cfRule type="expression" dxfId="437" priority="348">
      <formula>AND($O61="",$Q61="X")</formula>
    </cfRule>
    <cfRule type="expression" dxfId="435" priority="350">
      <formula>$O61="X"</formula>
    </cfRule>
  </conditionalFormatting>
  <conditionalFormatting sqref="O110:P114">
    <cfRule type="expression" dxfId="433" priority="544">
      <formula>$O110=""</formula>
    </cfRule>
    <cfRule type="cellIs" dxfId="432" priority="546" operator="equal">
      <formula>"X"</formula>
    </cfRule>
  </conditionalFormatting>
  <conditionalFormatting sqref="Q15:R16">
    <cfRule type="expression" dxfId="431" priority="7">
      <formula>$Q15&lt;&gt;""</formula>
    </cfRule>
  </conditionalFormatting>
  <conditionalFormatting sqref="Q19:R23">
    <cfRule type="expression" dxfId="430" priority="13">
      <formula>$Q19&lt;&gt;""</formula>
    </cfRule>
  </conditionalFormatting>
  <conditionalFormatting sqref="Q25:R27">
    <cfRule type="expression" dxfId="429" priority="9">
      <formula>$Q25&lt;&gt;""</formula>
    </cfRule>
  </conditionalFormatting>
  <conditionalFormatting sqref="Q29:R41">
    <cfRule type="expression" dxfId="428" priority="5">
      <formula>$Q29&lt;&gt;""</formula>
    </cfRule>
  </conditionalFormatting>
  <conditionalFormatting sqref="Q43:R48">
    <cfRule type="expression" dxfId="427" priority="3">
      <formula>$Q43&lt;&gt;""</formula>
    </cfRule>
  </conditionalFormatting>
  <conditionalFormatting sqref="Q50:R58">
    <cfRule type="expression" dxfId="426" priority="1">
      <formula>$Q50&lt;&gt;""</formula>
    </cfRule>
  </conditionalFormatting>
  <conditionalFormatting sqref="Q61:R71">
    <cfRule type="expression" dxfId="425" priority="343">
      <formula>AND($O61="X",$Q61="")</formula>
    </cfRule>
    <cfRule type="expression" dxfId="423" priority="345">
      <formula>$Q61="X"</formula>
    </cfRule>
    <cfRule type="expression" dxfId="421" priority="342">
      <formula>AND($O61&lt;&gt;"",$Q61="X")</formula>
    </cfRule>
  </conditionalFormatting>
  <conditionalFormatting sqref="Q110:R114">
    <cfRule type="cellIs" dxfId="420" priority="538" operator="equal">
      <formula>"X"</formula>
    </cfRule>
    <cfRule type="expression" dxfId="419" priority="537">
      <formula>$Q110=""</formula>
    </cfRule>
  </conditionalFormatting>
  <conditionalFormatting sqref="S118:T118">
    <cfRule type="expression" dxfId="418" priority="599">
      <formula>$S$118="X"</formula>
    </cfRule>
  </conditionalFormatting>
  <conditionalFormatting sqref="S126:T126">
    <cfRule type="expression" dxfId="417" priority="595">
      <formula>$S126="X"</formula>
    </cfRule>
  </conditionalFormatting>
  <conditionalFormatting sqref="S127:T128">
    <cfRule type="expression" dxfId="416" priority="582">
      <formula>$AO$127&gt;1</formula>
    </cfRule>
    <cfRule type="expression" dxfId="415" priority="583">
      <formula>$S127="X"</formula>
    </cfRule>
    <cfRule type="expression" dxfId="414" priority="584">
      <formula>$AO$127=1</formula>
    </cfRule>
    <cfRule type="expression" dxfId="413" priority="585">
      <formula>$S127=""</formula>
    </cfRule>
  </conditionalFormatting>
  <conditionalFormatting sqref="S17:AA17">
    <cfRule type="expression" dxfId="412" priority="612">
      <formula>$S$17&lt;&gt;""</formula>
    </cfRule>
    <cfRule type="expression" dxfId="411" priority="613">
      <formula>$S$17=""</formula>
    </cfRule>
  </conditionalFormatting>
  <conditionalFormatting sqref="S60:AA60">
    <cfRule type="expression" dxfId="410" priority="615">
      <formula>$S$60=""</formula>
    </cfRule>
    <cfRule type="expression" dxfId="409" priority="614">
      <formula>$S$60&lt;&gt;""</formula>
    </cfRule>
  </conditionalFormatting>
  <conditionalFormatting sqref="S110:AA114">
    <cfRule type="expression" dxfId="408" priority="531">
      <formula>COUNTA($S110:$AA110)&gt;0</formula>
    </cfRule>
  </conditionalFormatting>
  <conditionalFormatting sqref="S15:AN16">
    <cfRule type="expression" dxfId="405" priority="85">
      <formula>S15=""</formula>
    </cfRule>
    <cfRule type="expression" dxfId="404" priority="84">
      <formula>S15&lt;&gt;""</formula>
    </cfRule>
  </conditionalFormatting>
  <conditionalFormatting sqref="S19:AN23">
    <cfRule type="expression" dxfId="403" priority="79">
      <formula>S19=""</formula>
    </cfRule>
    <cfRule type="expression" dxfId="402" priority="78">
      <formula>S19&lt;&gt;""</formula>
    </cfRule>
  </conditionalFormatting>
  <conditionalFormatting sqref="S25:AN27">
    <cfRule type="expression" dxfId="401" priority="73">
      <formula>S25=""</formula>
    </cfRule>
    <cfRule type="expression" dxfId="400" priority="72">
      <formula>S25&lt;&gt;""</formula>
    </cfRule>
  </conditionalFormatting>
  <conditionalFormatting sqref="S29:AN41">
    <cfRule type="expression" dxfId="399" priority="61">
      <formula>S29=""</formula>
    </cfRule>
    <cfRule type="expression" dxfId="398" priority="60">
      <formula>S29&lt;&gt;""</formula>
    </cfRule>
  </conditionalFormatting>
  <conditionalFormatting sqref="S43:AN48">
    <cfRule type="expression" dxfId="397" priority="48">
      <formula>S43&lt;&gt;""</formula>
    </cfRule>
    <cfRule type="expression" dxfId="396" priority="49">
      <formula>S43=""</formula>
    </cfRule>
  </conditionalFormatting>
  <conditionalFormatting sqref="S50:AN58">
    <cfRule type="expression" dxfId="395" priority="37">
      <formula>S50=""</formula>
    </cfRule>
    <cfRule type="expression" dxfId="394" priority="36">
      <formula>S50&lt;&gt;""</formula>
    </cfRule>
  </conditionalFormatting>
  <conditionalFormatting sqref="S61:AN71">
    <cfRule type="expression" dxfId="393" priority="334">
      <formula>S61&lt;&gt;""</formula>
    </cfRule>
  </conditionalFormatting>
  <conditionalFormatting sqref="S110:AN114">
    <cfRule type="expression" dxfId="392" priority="534">
      <formula>AND($O110="",$Q110="")</formula>
    </cfRule>
    <cfRule type="expression" dxfId="391" priority="533">
      <formula>AND($Q110&lt;&gt;"",S110="")</formula>
    </cfRule>
    <cfRule type="expression" dxfId="390" priority="532">
      <formula>S110&lt;&gt;""</formula>
    </cfRule>
  </conditionalFormatting>
  <conditionalFormatting sqref="U1:AN1">
    <cfRule type="expression" dxfId="389" priority="563">
      <formula>$U$1=""</formula>
    </cfRule>
    <cfRule type="expression" dxfId="388" priority="562">
      <formula>$U$1&lt;&gt;""</formula>
    </cfRule>
  </conditionalFormatting>
  <conditionalFormatting sqref="U2:AN2">
    <cfRule type="expression" dxfId="387" priority="586">
      <formula>$U$2&lt;&gt;""</formula>
    </cfRule>
    <cfRule type="expression" dxfId="386" priority="587">
      <formula>$U$2=""</formula>
    </cfRule>
  </conditionalFormatting>
  <conditionalFormatting sqref="V4:AA11">
    <cfRule type="expression" dxfId="385" priority="568">
      <formula>$V4=""</formula>
    </cfRule>
    <cfRule type="expression" dxfId="384" priority="567">
      <formula>$V4&lt;&gt;""</formula>
    </cfRule>
  </conditionalFormatting>
  <conditionalFormatting sqref="AA120:AA124">
    <cfRule type="expression" dxfId="383" priority="617">
      <formula>$AA120=""</formula>
    </cfRule>
    <cfRule type="expression" dxfId="382" priority="616">
      <formula>$AA120&lt;&gt;""</formula>
    </cfRule>
  </conditionalFormatting>
  <conditionalFormatting sqref="AA145:AA149">
    <cfRule type="expression" dxfId="381" priority="594">
      <formula>$AA145=""</formula>
    </cfRule>
    <cfRule type="expression" dxfId="380" priority="593">
      <formula>$AA145&lt;&gt;""</formula>
    </cfRule>
  </conditionalFormatting>
  <conditionalFormatting sqref="AI4 AI6 AI7:AN7 AI8 AI9:AN11">
    <cfRule type="expression" dxfId="378" priority="569">
      <formula>$AI4&lt;&gt;""</formula>
    </cfRule>
    <cfRule type="expression" dxfId="377" priority="570">
      <formula>$AI4=""</formula>
    </cfRule>
  </conditionalFormatting>
  <conditionalFormatting sqref="AM127">
    <cfRule type="expression" dxfId="376" priority="578">
      <formula>$AO$127&gt;1</formula>
    </cfRule>
    <cfRule type="expression" dxfId="375" priority="580">
      <formula>$AO$127=1</formula>
    </cfRule>
    <cfRule type="expression" dxfId="374" priority="581">
      <formula>$AM$127=""</formula>
    </cfRule>
    <cfRule type="expression" dxfId="373" priority="579">
      <formula>$AM$127="X"</formula>
    </cfRule>
  </conditionalFormatting>
  <conditionalFormatting sqref="AM118:AN118">
    <cfRule type="expression" dxfId="372" priority="603">
      <formula>$AM$118="X"</formula>
    </cfRule>
  </conditionalFormatting>
  <conditionalFormatting sqref="AM126:AN126">
    <cfRule type="expression" dxfId="371" priority="596">
      <formula>$AM126="X"</formula>
    </cfRule>
  </conditionalFormatting>
  <conditionalFormatting sqref="AW17:AW71">
    <cfRule type="cellIs" dxfId="370" priority="577" operator="equal">
      <formula>1</formula>
    </cfRule>
    <cfRule type="cellIs" dxfId="369" priority="576" operator="equal">
      <formula>2</formula>
    </cfRule>
  </conditionalFormatting>
  <pageMargins left="0.70866141732283472" right="0.70866141732283472" top="0.78740157480314965" bottom="0.59055118110236227" header="0.31496062992125984" footer="0.31496062992125984"/>
  <pageSetup paperSize="9" scale="67" orientation="portrait" r:id="rId1"/>
  <headerFooter>
    <oddFooter>&amp;C&amp;P/&amp;N</oddFooter>
  </headerFooter>
  <rowBreaks count="5" manualBreakCount="5">
    <brk id="41" max="39" man="1"/>
    <brk id="58" max="16383" man="1"/>
    <brk id="71" max="16383" man="1"/>
    <brk id="107" max="16383" man="1"/>
    <brk id="124" max="16383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560" id="{AB0150BB-F6FF-4361-868B-D80EC0EB1C35}">
            <xm:f>'PPF Abstimmung'!$A$40&lt;&gt;""</xm:f>
            <x14:dxf>
              <fill>
                <patternFill>
                  <bgColor theme="8" tint="0.79998168889431442"/>
                </patternFill>
              </fill>
            </x14:dxf>
          </x14:cfRule>
          <x14:cfRule type="expression" priority="561" id="{25C621DE-BB25-4858-B2F8-CD2583AA6004}">
            <xm:f>'PPF Abstimmung'!$A$40=""</xm:f>
            <x14:dxf>
              <fill>
                <patternFill>
                  <bgColor theme="7" tint="0.79998168889431442"/>
                </patternFill>
              </fill>
            </x14:dxf>
          </x14:cfRule>
          <xm:sqref>A73:B73</xm:sqref>
        </x14:conditionalFormatting>
        <x14:conditionalFormatting xmlns:xm="http://schemas.microsoft.com/office/excel/2006/main">
          <x14:cfRule type="expression" priority="558" id="{9147D29C-C8B0-4572-8983-F2DBB28FFED5}">
            <xm:f>AND($A$73&lt;&gt;"",$A$73=Sprachen!$L$4)</xm:f>
            <x14:dxf>
              <fill>
                <patternFill>
                  <bgColor theme="7" tint="0.79998168889431442"/>
                </patternFill>
              </fill>
            </x14:dxf>
          </x14:cfRule>
          <xm:sqref>C75:C107</xm:sqref>
        </x14:conditionalFormatting>
        <x14:conditionalFormatting xmlns:xm="http://schemas.microsoft.com/office/excel/2006/main">
          <x14:cfRule type="expression" priority="559" id="{84413FB0-6A73-4F48-AEB0-0F2E33E4E13B}">
            <xm:f>$A$73&lt;&gt;Sprachen!$L$4</xm:f>
            <x14:dxf>
              <fill>
                <patternFill>
                  <bgColor theme="0" tint="-0.14996795556505021"/>
                </patternFill>
              </fill>
            </x14:dxf>
          </x14:cfRule>
          <xm:sqref>C75:AN107</xm:sqref>
        </x14:conditionalFormatting>
        <x14:conditionalFormatting xmlns:xm="http://schemas.microsoft.com/office/excel/2006/main">
          <x14:cfRule type="expression" priority="554" id="{4932DF7C-80D1-4A25-A626-F5B023974B7B}">
            <xm:f>$S$60=Sprachen!$L$4</xm:f>
            <x14:dxf>
              <fill>
                <patternFill>
                  <bgColor theme="7" tint="0.79998168889431442"/>
                </patternFill>
              </fill>
            </x14:dxf>
          </x14:cfRule>
          <xm:sqref>M61:N71</xm:sqref>
        </x14:conditionalFormatting>
        <x14:conditionalFormatting xmlns:xm="http://schemas.microsoft.com/office/excel/2006/main">
          <x14:cfRule type="expression" priority="349" id="{9ADF10BE-A23A-440B-81D5-6C746F12A2E4}">
            <xm:f>$S$60&lt;&gt;Sprachen!$L$4</xm:f>
            <x14:dxf>
              <fill>
                <patternFill>
                  <bgColor theme="0" tint="-4.9989318521683403E-2"/>
                </patternFill>
              </fill>
            </x14:dxf>
          </x14:cfRule>
          <x14:cfRule type="expression" priority="351" id="{CE1742CD-6848-47D9-8076-866BD2EAD6E6}">
            <xm:f>AND($M61=Sprachen!$L$4,$O61="")</xm:f>
            <x14:dxf>
              <fill>
                <patternFill>
                  <bgColor theme="7" tint="0.79998168889431442"/>
                </patternFill>
              </fill>
            </x14:dxf>
          </x14:cfRule>
          <xm:sqref>O61:P71</xm:sqref>
        </x14:conditionalFormatting>
        <x14:conditionalFormatting xmlns:xm="http://schemas.microsoft.com/office/excel/2006/main">
          <x14:cfRule type="expression" priority="344" id="{4133D38D-CE14-4607-9D25-CD43FDF12701}">
            <xm:f>$S$60&lt;&gt;Sprachen!$L$4</xm:f>
            <x14:dxf>
              <fill>
                <patternFill>
                  <bgColor theme="0" tint="-4.9989318521683403E-2"/>
                </patternFill>
              </fill>
            </x14:dxf>
          </x14:cfRule>
          <x14:cfRule type="expression" priority="346" id="{CEE4184E-260D-4C36-AEAF-A48DB6E183D5}">
            <xm:f>AND($M61=Sprachen!$L$4,$Q61="")</xm:f>
            <x14:dxf>
              <fill>
                <patternFill>
                  <bgColor theme="7" tint="0.79998168889431442"/>
                </patternFill>
              </fill>
            </x14:dxf>
          </x14:cfRule>
          <xm:sqref>Q61:R71</xm:sqref>
        </x14:conditionalFormatting>
        <x14:conditionalFormatting xmlns:xm="http://schemas.microsoft.com/office/excel/2006/main">
          <x14:cfRule type="expression" priority="338" id="{6F351891-8484-4436-B04A-776ABA78B301}">
            <xm:f>$S$60&lt;&gt;Sprachen!$L$4</xm:f>
            <x14:dxf>
              <fill>
                <patternFill>
                  <bgColor theme="0" tint="-4.9989318521683403E-2"/>
                </patternFill>
              </fill>
            </x14:dxf>
          </x14:cfRule>
          <x14:cfRule type="expression" priority="337" id="{351D09B3-DCFF-4423-A8F7-D6B86F04D031}">
            <xm:f>AND($M61=Sprachen!$L$4,S61="")</xm:f>
            <x14:dxf>
              <fill>
                <patternFill>
                  <bgColor theme="7" tint="0.79998168889431442"/>
                </patternFill>
              </fill>
            </x14:dxf>
          </x14:cfRule>
          <xm:sqref>S61:AE71</xm:sqref>
        </x14:conditionalFormatting>
        <x14:conditionalFormatting xmlns:xm="http://schemas.microsoft.com/office/excel/2006/main">
          <x14:cfRule type="expression" priority="335" id="{B1F3A858-126D-439C-9692-8A3FD3747E49}">
            <xm:f>$S$60&lt;&gt;Sprachen!$L$4</xm:f>
            <x14:dxf>
              <fill>
                <patternFill>
                  <bgColor theme="0" tint="-4.9989318521683403E-2"/>
                </patternFill>
              </fill>
            </x14:dxf>
          </x14:cfRule>
          <xm:sqref>AF61:AN71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400-000001000000}">
          <x14:formula1>
            <xm:f>Sprachen!$L$3:$L$5</xm:f>
          </x14:formula1>
          <xm:sqref>M64:N65 A73:B73 S60:AA60 M19:N23 M68:N71 S17 M50:N58 M25:N27 M29:N41 M43:N48 M15:M16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9"/>
  </sheetPr>
  <dimension ref="A1:AX45"/>
  <sheetViews>
    <sheetView topLeftCell="A10" zoomScaleNormal="100" workbookViewId="0">
      <selection activeCell="AS6" sqref="AS5:AS6"/>
    </sheetView>
  </sheetViews>
  <sheetFormatPr baseColWidth="10" defaultColWidth="11" defaultRowHeight="13.85" x14ac:dyDescent="0.25"/>
  <cols>
    <col min="1" max="3" width="1.90625" customWidth="1"/>
    <col min="4" max="4" width="2.6328125" customWidth="1"/>
    <col min="5" max="5" width="2.90625" customWidth="1"/>
    <col min="6" max="7" width="2.6328125" customWidth="1"/>
    <col min="8" max="14" width="3.6328125" customWidth="1"/>
    <col min="15" max="20" width="2.6328125" customWidth="1"/>
    <col min="21" max="27" width="3.6328125" customWidth="1"/>
    <col min="28" max="33" width="2.6328125" customWidth="1"/>
    <col min="34" max="40" width="3.6328125" customWidth="1"/>
    <col min="41" max="43" width="11" hidden="1" customWidth="1"/>
    <col min="44" max="44" width="10.36328125" customWidth="1"/>
  </cols>
  <sheetData>
    <row r="1" spans="1:50" ht="29.95" customHeight="1" x14ac:dyDescent="0.25">
      <c r="A1" s="153" t="str">
        <f>Sprachen!L286</f>
        <v>Produktionsprozess-bezogene und generelle Nachweise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437" t="str">
        <f>Sprachen!L378</f>
        <v>Bericht</v>
      </c>
      <c r="O1" s="437"/>
      <c r="P1" s="437"/>
      <c r="Q1" s="437"/>
      <c r="R1" s="437"/>
      <c r="S1" s="437"/>
      <c r="T1" s="437"/>
      <c r="U1" s="1254" t="str">
        <f>IF(H4&lt;&gt;"",H4&amp;" / "&amp;H5,"")</f>
        <v/>
      </c>
      <c r="V1" s="1254"/>
      <c r="W1" s="1254"/>
      <c r="X1" s="1254"/>
      <c r="Y1" s="1254"/>
      <c r="Z1" s="1254"/>
      <c r="AA1" s="1254"/>
      <c r="AB1" s="1254"/>
      <c r="AC1" s="1255" t="str">
        <f>Sprachen!L88</f>
        <v>Blatt</v>
      </c>
      <c r="AD1" s="1255"/>
      <c r="AE1" s="1255"/>
      <c r="AF1" s="1253"/>
      <c r="AG1" s="1253"/>
      <c r="AH1" s="1253"/>
      <c r="AI1" s="1255" t="str">
        <f>Sprachen!L364</f>
        <v>von</v>
      </c>
      <c r="AJ1" s="1255"/>
      <c r="AK1" s="1255"/>
      <c r="AL1" s="1253"/>
      <c r="AM1" s="1253"/>
      <c r="AN1" s="1253"/>
      <c r="AP1" t="s">
        <v>899</v>
      </c>
      <c r="AR1" s="87"/>
      <c r="AS1" s="1252" t="str">
        <f>Sprachen!L474</f>
        <v>Optionales Template: Die Inhalte können auch in geeigneter Form auf andere Art nachgewiesen werden, die spezifischen Inhalte sind zwischen Organisation und Kunde abzustimmen</v>
      </c>
      <c r="AT1" s="1252"/>
      <c r="AU1" s="1252"/>
      <c r="AV1" s="1252"/>
      <c r="AW1" s="1252"/>
      <c r="AX1" s="1252"/>
    </row>
    <row r="2" spans="1:50" ht="29.95" customHeight="1" thickBot="1" x14ac:dyDescent="0.3">
      <c r="A2" s="154"/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5" t="str">
        <f>Sprachen!L255</f>
        <v>Organisation</v>
      </c>
      <c r="O2" s="155"/>
      <c r="P2" s="155"/>
      <c r="Q2" s="155"/>
      <c r="R2" s="155"/>
      <c r="S2" s="155"/>
      <c r="T2" s="155"/>
      <c r="U2" s="156" t="str">
        <f>IF('Deckblatt '!U2&lt;&gt;"",'Deckblatt '!U2,"")</f>
        <v/>
      </c>
      <c r="V2" s="156"/>
      <c r="W2" s="156"/>
      <c r="X2" s="156"/>
      <c r="Y2" s="156"/>
      <c r="Z2" s="156"/>
      <c r="AA2" s="156"/>
      <c r="AB2" s="156"/>
      <c r="AC2" s="156"/>
      <c r="AD2" s="156"/>
      <c r="AE2" s="156"/>
      <c r="AF2" s="156"/>
      <c r="AG2" s="156"/>
      <c r="AH2" s="156"/>
      <c r="AI2" s="156"/>
      <c r="AJ2" s="156"/>
      <c r="AK2" s="156"/>
      <c r="AL2" s="156"/>
      <c r="AM2" s="156"/>
      <c r="AN2" s="156"/>
      <c r="AP2" t="str">
        <f>'PPF-Bewertung'!AP3</f>
        <v>Deutsch</v>
      </c>
      <c r="AR2" s="87"/>
      <c r="AS2" s="87"/>
      <c r="AT2" s="87"/>
      <c r="AU2" s="87"/>
    </row>
    <row r="3" spans="1:50" s="11" customFormat="1" ht="20.3" customHeight="1" thickTop="1" thickBot="1" x14ac:dyDescent="0.3">
      <c r="A3" s="1041" t="str">
        <f>Sprachen!L46</f>
        <v>Angaben zur Organisation</v>
      </c>
      <c r="B3" s="1041"/>
      <c r="C3" s="1041"/>
      <c r="D3" s="1041"/>
      <c r="E3" s="1041"/>
      <c r="F3" s="1041"/>
      <c r="G3" s="1041"/>
      <c r="H3" s="1041"/>
      <c r="I3" s="1041"/>
      <c r="J3" s="1041"/>
      <c r="K3" s="1041"/>
      <c r="L3" s="1041"/>
      <c r="M3" s="1041"/>
      <c r="N3" s="1041"/>
      <c r="O3" s="1041" t="str">
        <f>Sprachen!L44</f>
        <v>Angaben zu Mustern</v>
      </c>
      <c r="P3" s="1041"/>
      <c r="Q3" s="1041"/>
      <c r="R3" s="1041"/>
      <c r="S3" s="1041"/>
      <c r="T3" s="1041"/>
      <c r="U3" s="1041"/>
      <c r="V3" s="1041"/>
      <c r="W3" s="1041"/>
      <c r="X3" s="1041"/>
      <c r="Y3" s="1041"/>
      <c r="Z3" s="1041"/>
      <c r="AA3" s="1041"/>
      <c r="AB3" s="1041" t="str">
        <f>Sprachen!L45</f>
        <v>Angaben zum Kunden</v>
      </c>
      <c r="AC3" s="1041"/>
      <c r="AD3" s="1041"/>
      <c r="AE3" s="1041"/>
      <c r="AF3" s="1041"/>
      <c r="AG3" s="1041"/>
      <c r="AH3" s="1041"/>
      <c r="AI3" s="1041"/>
      <c r="AJ3" s="1041"/>
      <c r="AK3" s="1041"/>
      <c r="AL3" s="1041"/>
      <c r="AM3" s="1041"/>
      <c r="AN3" s="1041"/>
      <c r="AP3"/>
      <c r="AQ3"/>
      <c r="AR3" s="87"/>
      <c r="AS3" s="87"/>
      <c r="AT3" s="88"/>
      <c r="AU3" s="88"/>
    </row>
    <row r="4" spans="1:50" ht="20.3" customHeight="1" thickTop="1" x14ac:dyDescent="0.25">
      <c r="A4" s="221" t="str">
        <f>Sprachen!L75</f>
        <v>Berichtsnummer</v>
      </c>
      <c r="B4" s="222"/>
      <c r="C4" s="222"/>
      <c r="D4" s="222"/>
      <c r="E4" s="222"/>
      <c r="F4" s="222"/>
      <c r="G4" s="223"/>
      <c r="H4" s="1042" t="str">
        <f>IF('Deckblatt '!H16&lt;&gt;"",'Deckblatt '!H16,"")</f>
        <v/>
      </c>
      <c r="I4" s="1043"/>
      <c r="J4" s="1043"/>
      <c r="K4" s="1043"/>
      <c r="L4" s="1043"/>
      <c r="M4" s="1043"/>
      <c r="N4" s="1044"/>
      <c r="O4" s="227" t="str">
        <f>Sprachen!L198</f>
        <v>Lieferscheinnummer</v>
      </c>
      <c r="P4" s="228"/>
      <c r="Q4" s="228"/>
      <c r="R4" s="228"/>
      <c r="S4" s="228"/>
      <c r="T4" s="228"/>
      <c r="U4" s="229"/>
      <c r="V4" s="1045" t="str">
        <f>IF('Deckblatt '!V16&lt;&gt;"",'Deckblatt '!V16,"")</f>
        <v/>
      </c>
      <c r="W4" s="1046"/>
      <c r="X4" s="1046"/>
      <c r="Y4" s="1046"/>
      <c r="Z4" s="1046"/>
      <c r="AA4" s="1047"/>
      <c r="AB4" s="233" t="str">
        <f>Sprachen!L187</f>
        <v>Kunde</v>
      </c>
      <c r="AC4" s="234"/>
      <c r="AD4" s="234"/>
      <c r="AE4" s="234"/>
      <c r="AF4" s="234"/>
      <c r="AG4" s="234"/>
      <c r="AH4" s="235"/>
      <c r="AI4" s="242" t="str">
        <f>IF('Deckblatt '!A10&lt;&gt;"",'Deckblatt '!A10,"")</f>
        <v/>
      </c>
      <c r="AJ4" s="243"/>
      <c r="AK4" s="243"/>
      <c r="AL4" s="243"/>
      <c r="AM4" s="243"/>
      <c r="AN4" s="244"/>
      <c r="AR4" s="87"/>
      <c r="AS4" s="87"/>
      <c r="AT4" s="87"/>
      <c r="AU4" s="87"/>
    </row>
    <row r="5" spans="1:50" ht="20.3" customHeight="1" x14ac:dyDescent="0.25">
      <c r="A5" s="209" t="str">
        <f>Sprachen!L77</f>
        <v>Berichtsversion</v>
      </c>
      <c r="B5" s="210"/>
      <c r="C5" s="210"/>
      <c r="D5" s="210"/>
      <c r="E5" s="210"/>
      <c r="F5" s="210"/>
      <c r="G5" s="211"/>
      <c r="H5" s="1048" t="str">
        <f>IF('Deckblatt '!H17&lt;&gt;"",'Deckblatt '!H17,"")</f>
        <v/>
      </c>
      <c r="I5" s="1049"/>
      <c r="J5" s="1049"/>
      <c r="K5" s="1049"/>
      <c r="L5" s="1049"/>
      <c r="M5" s="1049"/>
      <c r="N5" s="1050"/>
      <c r="O5" s="239" t="str">
        <f>Sprachen!L197</f>
        <v>Liefermenge</v>
      </c>
      <c r="P5" s="240"/>
      <c r="Q5" s="240"/>
      <c r="R5" s="240"/>
      <c r="S5" s="240"/>
      <c r="T5" s="240"/>
      <c r="U5" s="241"/>
      <c r="V5" s="1051" t="str">
        <f>IF('Deckblatt '!V17&lt;&gt;"",'Deckblatt '!V17,"")</f>
        <v/>
      </c>
      <c r="W5" s="1052"/>
      <c r="X5" s="1052"/>
      <c r="Y5" s="1052"/>
      <c r="Z5" s="1052"/>
      <c r="AA5" s="1053"/>
      <c r="AB5" s="236"/>
      <c r="AC5" s="237"/>
      <c r="AD5" s="237"/>
      <c r="AE5" s="237"/>
      <c r="AF5" s="237"/>
      <c r="AG5" s="237"/>
      <c r="AH5" s="238"/>
      <c r="AI5" s="245"/>
      <c r="AJ5" s="246"/>
      <c r="AK5" s="246"/>
      <c r="AL5" s="246"/>
      <c r="AM5" s="246"/>
      <c r="AN5" s="247"/>
      <c r="AR5" s="87"/>
      <c r="AS5" s="87"/>
      <c r="AT5" s="87"/>
      <c r="AU5" s="87"/>
    </row>
    <row r="6" spans="1:50" ht="20.3" customHeight="1" x14ac:dyDescent="0.25">
      <c r="A6" s="209" t="str">
        <f>Sprachen!L199</f>
        <v>Lieferstandort</v>
      </c>
      <c r="B6" s="210"/>
      <c r="C6" s="210"/>
      <c r="D6" s="210"/>
      <c r="E6" s="210"/>
      <c r="F6" s="210"/>
      <c r="G6" s="211"/>
      <c r="H6" s="1048" t="str">
        <f>IF('Deckblatt '!H18&lt;&gt;"",'Deckblatt '!H18,"")</f>
        <v/>
      </c>
      <c r="I6" s="1049"/>
      <c r="J6" s="1049"/>
      <c r="K6" s="1049"/>
      <c r="L6" s="1049"/>
      <c r="M6" s="1049"/>
      <c r="N6" s="1050"/>
      <c r="O6" s="209" t="str">
        <f>Sprachen!L89</f>
        <v>Chargennummer</v>
      </c>
      <c r="P6" s="210"/>
      <c r="Q6" s="210"/>
      <c r="R6" s="210"/>
      <c r="S6" s="210"/>
      <c r="T6" s="210"/>
      <c r="U6" s="211"/>
      <c r="V6" s="1051" t="str">
        <f>IF('Deckblatt '!V18&lt;&gt;"",'Deckblatt '!V18,"")</f>
        <v/>
      </c>
      <c r="W6" s="1052"/>
      <c r="X6" s="1052"/>
      <c r="Y6" s="1052"/>
      <c r="Z6" s="1052"/>
      <c r="AA6" s="1053"/>
      <c r="AB6" s="215" t="str">
        <f>Sprachen!L87</f>
        <v>Bestellnr. PPF-Muster</v>
      </c>
      <c r="AC6" s="216"/>
      <c r="AD6" s="216"/>
      <c r="AE6" s="216"/>
      <c r="AF6" s="216"/>
      <c r="AG6" s="216"/>
      <c r="AH6" s="217"/>
      <c r="AI6" s="1048" t="str">
        <f>IF('Deckblatt '!AI18&lt;&gt;"",'Deckblatt '!AI18,"")</f>
        <v/>
      </c>
      <c r="AJ6" s="1049"/>
      <c r="AK6" s="1049"/>
      <c r="AL6" s="1049"/>
      <c r="AM6" s="1049"/>
      <c r="AN6" s="1050"/>
      <c r="AR6" s="87"/>
      <c r="AS6" s="87"/>
      <c r="AT6" s="87"/>
      <c r="AU6" s="87"/>
    </row>
    <row r="7" spans="1:50" ht="20.3" customHeight="1" thickBot="1" x14ac:dyDescent="0.3">
      <c r="A7" s="266" t="str">
        <f>Sprachen!L276</f>
        <v>Produktionsstandort</v>
      </c>
      <c r="B7" s="267"/>
      <c r="C7" s="267"/>
      <c r="D7" s="267"/>
      <c r="E7" s="267"/>
      <c r="F7" s="267"/>
      <c r="G7" s="268"/>
      <c r="H7" s="1054" t="str">
        <f>IF('Deckblatt '!H19&lt;&gt;"",'Deckblatt '!H19,"")</f>
        <v/>
      </c>
      <c r="I7" s="1055"/>
      <c r="J7" s="1055"/>
      <c r="K7" s="1055"/>
      <c r="L7" s="1055"/>
      <c r="M7" s="1055"/>
      <c r="N7" s="1056"/>
      <c r="O7" s="272" t="str">
        <f>Sprachen!L217</f>
        <v>Mustergewicht [kg]</v>
      </c>
      <c r="P7" s="273"/>
      <c r="Q7" s="273"/>
      <c r="R7" s="273"/>
      <c r="S7" s="273"/>
      <c r="T7" s="273"/>
      <c r="U7" s="274"/>
      <c r="V7" s="1265" t="str">
        <f>IF('Deckblatt '!V19&lt;&gt;"",'Deckblatt '!V19,"")</f>
        <v/>
      </c>
      <c r="W7" s="1266"/>
      <c r="X7" s="1266"/>
      <c r="Y7" s="1266"/>
      <c r="Z7" s="1266"/>
      <c r="AA7" s="1267"/>
      <c r="AB7" s="278" t="str">
        <f>Sprachen!L14</f>
        <v>Abladestelle</v>
      </c>
      <c r="AC7" s="279"/>
      <c r="AD7" s="279"/>
      <c r="AE7" s="279"/>
      <c r="AF7" s="279"/>
      <c r="AG7" s="279"/>
      <c r="AH7" s="280"/>
      <c r="AI7" s="1268" t="str">
        <f>IF('Deckblatt '!AI19&lt;&gt;"",'Deckblatt '!AI19,"")</f>
        <v/>
      </c>
      <c r="AJ7" s="1269"/>
      <c r="AK7" s="1269"/>
      <c r="AL7" s="1269"/>
      <c r="AM7" s="1269"/>
      <c r="AN7" s="1270"/>
      <c r="AR7" s="87"/>
      <c r="AS7" s="87"/>
      <c r="AT7" s="87"/>
      <c r="AU7" s="87"/>
    </row>
    <row r="8" spans="1:50" ht="20.3" customHeight="1" x14ac:dyDescent="0.25">
      <c r="A8" s="1072" t="str">
        <f>Sprachen!L304</f>
        <v>Sachnummer</v>
      </c>
      <c r="B8" s="1073"/>
      <c r="C8" s="1073"/>
      <c r="D8" s="1073"/>
      <c r="E8" s="1073"/>
      <c r="F8" s="1073"/>
      <c r="G8" s="1074"/>
      <c r="H8" s="1075" t="str">
        <f>IF('Deckblatt '!H20&lt;&gt;"",'Deckblatt '!H20,"")</f>
        <v/>
      </c>
      <c r="I8" s="1076"/>
      <c r="J8" s="1076"/>
      <c r="K8" s="1076"/>
      <c r="L8" s="1076"/>
      <c r="M8" s="1076"/>
      <c r="N8" s="1077"/>
      <c r="O8" s="1256" t="str">
        <f>Sprachen!L166</f>
        <v>Hardwarestand</v>
      </c>
      <c r="P8" s="1257"/>
      <c r="Q8" s="1257"/>
      <c r="R8" s="1257"/>
      <c r="S8" s="1257"/>
      <c r="T8" s="1257"/>
      <c r="U8" s="1258"/>
      <c r="V8" s="1259" t="str">
        <f>IF('Deckblatt '!V20&lt;&gt;"",'Deckblatt '!V20,"")</f>
        <v/>
      </c>
      <c r="W8" s="1260"/>
      <c r="X8" s="1260"/>
      <c r="Y8" s="1260"/>
      <c r="Z8" s="1260"/>
      <c r="AA8" s="1261"/>
      <c r="AB8" s="260" t="str">
        <f>Sprachen!L304</f>
        <v>Sachnummer</v>
      </c>
      <c r="AC8" s="261"/>
      <c r="AD8" s="261"/>
      <c r="AE8" s="261"/>
      <c r="AF8" s="261"/>
      <c r="AG8" s="261"/>
      <c r="AH8" s="262"/>
      <c r="AI8" s="1262" t="str">
        <f>IF('Deckblatt '!AI20&lt;&gt;"",'Deckblatt '!AI20,"")</f>
        <v/>
      </c>
      <c r="AJ8" s="1263"/>
      <c r="AK8" s="1263"/>
      <c r="AL8" s="1263"/>
      <c r="AM8" s="1263"/>
      <c r="AN8" s="1264"/>
      <c r="AR8" s="87"/>
      <c r="AS8" s="87"/>
      <c r="AT8" s="87"/>
      <c r="AU8" s="87"/>
    </row>
    <row r="9" spans="1:50" ht="20.3" customHeight="1" x14ac:dyDescent="0.25">
      <c r="A9" s="209" t="str">
        <f>Sprachen!L65</f>
        <v>Benennung</v>
      </c>
      <c r="B9" s="210"/>
      <c r="C9" s="210"/>
      <c r="D9" s="210"/>
      <c r="E9" s="210"/>
      <c r="F9" s="210"/>
      <c r="G9" s="211"/>
      <c r="H9" s="1048" t="str">
        <f>IF('Deckblatt '!H21&lt;&gt;"",'Deckblatt '!H21,"")</f>
        <v/>
      </c>
      <c r="I9" s="1049"/>
      <c r="J9" s="1049"/>
      <c r="K9" s="1049"/>
      <c r="L9" s="1049"/>
      <c r="M9" s="1049"/>
      <c r="N9" s="1050"/>
      <c r="O9" s="239" t="str">
        <f>Sprachen!L98</f>
        <v>Diagnosestand</v>
      </c>
      <c r="P9" s="240"/>
      <c r="Q9" s="240"/>
      <c r="R9" s="240"/>
      <c r="S9" s="240"/>
      <c r="T9" s="240"/>
      <c r="U9" s="241"/>
      <c r="V9" s="1051" t="str">
        <f>IF('Deckblatt '!V21&lt;&gt;"",'Deckblatt '!V21,"")</f>
        <v/>
      </c>
      <c r="W9" s="1052"/>
      <c r="X9" s="1052"/>
      <c r="Y9" s="1052"/>
      <c r="Z9" s="1052"/>
      <c r="AA9" s="1053"/>
      <c r="AB9" s="239" t="str">
        <f>Sprachen!L65</f>
        <v>Benennung</v>
      </c>
      <c r="AC9" s="240"/>
      <c r="AD9" s="240"/>
      <c r="AE9" s="240"/>
      <c r="AF9" s="240"/>
      <c r="AG9" s="240"/>
      <c r="AH9" s="241"/>
      <c r="AI9" s="1069" t="str">
        <f>IF('Deckblatt '!AI21&lt;&gt;"",'Deckblatt '!AI21,"")</f>
        <v/>
      </c>
      <c r="AJ9" s="1070"/>
      <c r="AK9" s="1070"/>
      <c r="AL9" s="1070"/>
      <c r="AM9" s="1070"/>
      <c r="AN9" s="1071"/>
      <c r="AR9" s="87"/>
      <c r="AS9" s="87"/>
      <c r="AT9" s="87"/>
      <c r="AU9" s="87"/>
    </row>
    <row r="10" spans="1:50" ht="20.3" customHeight="1" x14ac:dyDescent="0.25">
      <c r="A10" s="209" t="str">
        <f>Sprachen!L374</f>
        <v>Zeichnungsnummer</v>
      </c>
      <c r="B10" s="210"/>
      <c r="C10" s="210"/>
      <c r="D10" s="210"/>
      <c r="E10" s="210"/>
      <c r="F10" s="210"/>
      <c r="G10" s="211"/>
      <c r="H10" s="1048" t="str">
        <f>IF('Deckblatt '!H22&lt;&gt;"",'Deckblatt '!H22,"")</f>
        <v/>
      </c>
      <c r="I10" s="1049"/>
      <c r="J10" s="1049"/>
      <c r="K10" s="1049"/>
      <c r="L10" s="1049"/>
      <c r="M10" s="1049"/>
      <c r="N10" s="1050"/>
      <c r="O10" s="239" t="str">
        <f>Sprachen!L326</f>
        <v>Softwarestand</v>
      </c>
      <c r="P10" s="240"/>
      <c r="Q10" s="240"/>
      <c r="R10" s="240"/>
      <c r="S10" s="240"/>
      <c r="T10" s="240"/>
      <c r="U10" s="241"/>
      <c r="V10" s="1051" t="str">
        <f>IF('Deckblatt '!V22&lt;&gt;"",'Deckblatt '!V22,"")</f>
        <v/>
      </c>
      <c r="W10" s="1052"/>
      <c r="X10" s="1052"/>
      <c r="Y10" s="1052"/>
      <c r="Z10" s="1052"/>
      <c r="AA10" s="1053"/>
      <c r="AB10" s="239" t="str">
        <f>Sprachen!L374</f>
        <v>Zeichnungsnummer</v>
      </c>
      <c r="AC10" s="240"/>
      <c r="AD10" s="240"/>
      <c r="AE10" s="240"/>
      <c r="AF10" s="240"/>
      <c r="AG10" s="240"/>
      <c r="AH10" s="241"/>
      <c r="AI10" s="1069" t="str">
        <f>IF('Deckblatt '!AI22&lt;&gt;"",'Deckblatt '!AI22,"")</f>
        <v/>
      </c>
      <c r="AJ10" s="1070"/>
      <c r="AK10" s="1070"/>
      <c r="AL10" s="1070"/>
      <c r="AM10" s="1070"/>
      <c r="AN10" s="1071"/>
      <c r="AR10" s="87"/>
      <c r="AS10" s="87"/>
      <c r="AT10" s="87"/>
      <c r="AU10" s="87"/>
    </row>
    <row r="11" spans="1:50" ht="20.3" customHeight="1" thickBot="1" x14ac:dyDescent="0.3">
      <c r="A11" s="1090" t="str">
        <f>Sprachen!L361</f>
        <v>Version/ Datum</v>
      </c>
      <c r="B11" s="1091"/>
      <c r="C11" s="1091"/>
      <c r="D11" s="1091"/>
      <c r="E11" s="1091"/>
      <c r="F11" s="1091"/>
      <c r="G11" s="1092"/>
      <c r="H11" s="1093" t="str">
        <f>IF('Deckblatt '!H23&lt;&gt;"",'Deckblatt '!H23,"")</f>
        <v/>
      </c>
      <c r="I11" s="1094"/>
      <c r="J11" s="1094"/>
      <c r="K11" s="1094"/>
      <c r="L11" s="1094"/>
      <c r="M11" s="1094"/>
      <c r="N11" s="1095"/>
      <c r="O11" s="1096" t="str">
        <f>Sprachen!L177</f>
        <v>Kennung/DUNS</v>
      </c>
      <c r="P11" s="1097"/>
      <c r="Q11" s="1097"/>
      <c r="R11" s="1097"/>
      <c r="S11" s="1097"/>
      <c r="T11" s="1097"/>
      <c r="U11" s="1098"/>
      <c r="V11" s="1099" t="str">
        <f>IF('Deckblatt '!V23&lt;&gt;"",'Deckblatt '!V23,"")</f>
        <v/>
      </c>
      <c r="W11" s="1100"/>
      <c r="X11" s="1100"/>
      <c r="Y11" s="1100"/>
      <c r="Z11" s="1100"/>
      <c r="AA11" s="1101"/>
      <c r="AB11" s="1096" t="str">
        <f>Sprachen!L361</f>
        <v>Version/ Datum</v>
      </c>
      <c r="AC11" s="1097"/>
      <c r="AD11" s="1097"/>
      <c r="AE11" s="1097"/>
      <c r="AF11" s="1097"/>
      <c r="AG11" s="1097"/>
      <c r="AH11" s="1098"/>
      <c r="AI11" s="1102" t="str">
        <f>IF('Deckblatt '!AI23&lt;&gt;"",'Deckblatt '!AI23,"")</f>
        <v/>
      </c>
      <c r="AJ11" s="1103"/>
      <c r="AK11" s="1103"/>
      <c r="AL11" s="1103"/>
      <c r="AM11" s="1103"/>
      <c r="AN11" s="1104"/>
      <c r="AR11" s="87"/>
      <c r="AS11" s="87"/>
      <c r="AT11" s="87"/>
      <c r="AU11" s="87"/>
    </row>
    <row r="12" spans="1:50" ht="20.3" customHeight="1" thickTop="1" thickBot="1" x14ac:dyDescent="0.3">
      <c r="A12" s="1271" t="str">
        <f>IF('Deckblatt '!A24:N24&lt;&gt;"",'Deckblatt '!A24:N24,"")</f>
        <v>-</v>
      </c>
      <c r="B12" s="1272"/>
      <c r="C12" s="1272"/>
      <c r="D12" s="1272"/>
      <c r="E12" s="1272"/>
      <c r="F12" s="1272"/>
      <c r="G12" s="1272"/>
      <c r="H12" s="1272"/>
      <c r="I12" s="1272"/>
      <c r="J12" s="1272"/>
      <c r="K12" s="1272"/>
      <c r="L12" s="1272"/>
      <c r="M12" s="1272"/>
      <c r="N12" s="1273"/>
      <c r="O12" s="82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  <c r="AL12" s="83"/>
      <c r="AM12" s="83"/>
      <c r="AN12" s="84"/>
      <c r="AR12" s="90"/>
      <c r="AS12" s="87"/>
      <c r="AT12" s="87"/>
      <c r="AU12" s="87"/>
    </row>
    <row r="13" spans="1:50" ht="24.95" customHeight="1" thickTop="1" x14ac:dyDescent="0.25">
      <c r="A13" s="1274" t="str">
        <f>IF('PPF-Bewertung'!M25="ja","x",IF('PPF-Bewertung'!M25="yes","x",""))</f>
        <v/>
      </c>
      <c r="B13" s="1275"/>
      <c r="C13" s="1276"/>
      <c r="D13" s="1277" t="s">
        <v>914</v>
      </c>
      <c r="E13" s="1278"/>
      <c r="F13" s="1279" t="str">
        <f>Sprachen!L283</f>
        <v>Prozessablaufdiagramm</v>
      </c>
      <c r="G13" s="1279"/>
      <c r="H13" s="1279"/>
      <c r="I13" s="1279"/>
      <c r="J13" s="1279"/>
      <c r="K13" s="1279"/>
      <c r="L13" s="1279"/>
      <c r="M13" s="1279"/>
      <c r="N13" s="1280"/>
      <c r="O13" s="1274" t="str">
        <f>IF('PPF-Bewertung'!M46="ja","x",IF('PPF-Bewertung'!M46="yes","x",""))</f>
        <v/>
      </c>
      <c r="P13" s="1276"/>
      <c r="Q13" s="1277" t="s">
        <v>954</v>
      </c>
      <c r="R13" s="1278"/>
      <c r="S13" s="1279" t="str">
        <f>Sprachen!L300</f>
        <v>Referenzmuster</v>
      </c>
      <c r="T13" s="1279"/>
      <c r="U13" s="1279"/>
      <c r="V13" s="1279"/>
      <c r="W13" s="1279"/>
      <c r="X13" s="1279"/>
      <c r="Y13" s="1279"/>
      <c r="Z13" s="1279"/>
      <c r="AA13" s="1280"/>
      <c r="AB13" s="1274" t="str">
        <f>IF('PPF-Bewertung'!M53="ja","x",IF('PPF-Bewertung'!M53="yes","x",""))</f>
        <v/>
      </c>
      <c r="AC13" s="1276"/>
      <c r="AD13" s="1281" t="s">
        <v>961</v>
      </c>
      <c r="AE13" s="1282" t="s">
        <v>961</v>
      </c>
      <c r="AF13" s="1283" t="str">
        <f>Sprachen!L291</f>
        <v>Prüfmittelfähigkeitsnachweis Produkt u. Produktionsprozess</v>
      </c>
      <c r="AG13" s="1284"/>
      <c r="AH13" s="1284"/>
      <c r="AI13" s="1284"/>
      <c r="AJ13" s="1284"/>
      <c r="AK13" s="1284"/>
      <c r="AL13" s="1284"/>
      <c r="AM13" s="1284"/>
      <c r="AN13" s="1285"/>
      <c r="AR13" s="87"/>
      <c r="AS13" s="87"/>
      <c r="AT13" s="87"/>
      <c r="AU13" s="87"/>
    </row>
    <row r="14" spans="1:50" ht="24.95" customHeight="1" x14ac:dyDescent="0.25">
      <c r="A14" s="1286" t="str">
        <f>IF('PPF-Bewertung'!M26="ja","x",IF('PPF-Bewertung'!M26="yes","x",""))</f>
        <v/>
      </c>
      <c r="B14" s="1287"/>
      <c r="C14" s="1288"/>
      <c r="D14" s="1289" t="s">
        <v>915</v>
      </c>
      <c r="E14" s="1290"/>
      <c r="F14" s="1291" t="str">
        <f>Sprachen!L287</f>
        <v>Prozess-FMEA</v>
      </c>
      <c r="G14" s="1291"/>
      <c r="H14" s="1291"/>
      <c r="I14" s="1291"/>
      <c r="J14" s="1291"/>
      <c r="K14" s="1291"/>
      <c r="L14" s="1291"/>
      <c r="M14" s="1291"/>
      <c r="N14" s="1292"/>
      <c r="O14" s="1286" t="str">
        <f>IF('PPF-Bewertung'!M47="ja","x",IF('PPF-Bewertung'!M47="yes","x",""))</f>
        <v/>
      </c>
      <c r="P14" s="1288"/>
      <c r="Q14" s="1289" t="s">
        <v>955</v>
      </c>
      <c r="R14" s="1290"/>
      <c r="S14" s="1291" t="str">
        <f>Sprachen!L274</f>
        <v>Produktionskapazität</v>
      </c>
      <c r="T14" s="1291"/>
      <c r="U14" s="1291"/>
      <c r="V14" s="1291"/>
      <c r="W14" s="1291"/>
      <c r="X14" s="1291"/>
      <c r="Y14" s="1291"/>
      <c r="Z14" s="1291"/>
      <c r="AA14" s="1292"/>
      <c r="AB14" s="1286" t="str">
        <f>IF('PPF-Bewertung'!M54="ja","x",IF('PPF-Bewertung'!M54="yes","x",""))</f>
        <v/>
      </c>
      <c r="AC14" s="1288"/>
      <c r="AD14" s="1293" t="s">
        <v>962</v>
      </c>
      <c r="AE14" s="1294" t="s">
        <v>962</v>
      </c>
      <c r="AF14" s="1295" t="str">
        <f>Sprachen!L341</f>
        <v>Teilelebenslauf</v>
      </c>
      <c r="AG14" s="1296"/>
      <c r="AH14" s="1296"/>
      <c r="AI14" s="1296"/>
      <c r="AJ14" s="1296"/>
      <c r="AK14" s="1296"/>
      <c r="AL14" s="1296"/>
      <c r="AM14" s="1296"/>
      <c r="AN14" s="1297"/>
      <c r="AR14" s="87"/>
      <c r="AS14" s="87"/>
      <c r="AT14" s="87"/>
      <c r="AU14" s="87"/>
    </row>
    <row r="15" spans="1:50" ht="24.95" customHeight="1" x14ac:dyDescent="0.25">
      <c r="A15" s="1286" t="str">
        <f>IF('PPF-Bewertung'!M27="ja","x",IF('PPF-Bewertung'!M27="yes","x",""))</f>
        <v/>
      </c>
      <c r="B15" s="1287"/>
      <c r="C15" s="1288"/>
      <c r="D15" s="1289" t="s">
        <v>916</v>
      </c>
      <c r="E15" s="1290"/>
      <c r="F15" s="1291" t="str">
        <f>Sprachen!L275</f>
        <v>Produktionslenkungsplan</v>
      </c>
      <c r="G15" s="1291"/>
      <c r="H15" s="1291"/>
      <c r="I15" s="1291"/>
      <c r="J15" s="1291"/>
      <c r="K15" s="1291"/>
      <c r="L15" s="1291"/>
      <c r="M15" s="1291"/>
      <c r="N15" s="1292"/>
      <c r="O15" s="1286" t="str">
        <f>IF('PPF-Bewertung'!M48="ja","x",IF('PPF-Bewertung'!M48="yes","x",""))</f>
        <v/>
      </c>
      <c r="P15" s="1288"/>
      <c r="Q15" s="1293" t="s">
        <v>956</v>
      </c>
      <c r="R15" s="1294"/>
      <c r="S15" s="1291" t="str">
        <f>Sprachen!L371</f>
        <v>Werkzeuge</v>
      </c>
      <c r="T15" s="1291"/>
      <c r="U15" s="1291"/>
      <c r="V15" s="1291"/>
      <c r="W15" s="1291"/>
      <c r="X15" s="1291"/>
      <c r="Y15" s="1291"/>
      <c r="Z15" s="1291"/>
      <c r="AA15" s="1292"/>
      <c r="AB15" s="1286" t="str">
        <f>IF('PPF-Bewertung'!M55="ja","x",IF('PPF-Bewertung'!M55="yes","x",""))</f>
        <v/>
      </c>
      <c r="AC15" s="1288"/>
      <c r="AD15" s="1293" t="s">
        <v>963</v>
      </c>
      <c r="AE15" s="1294" t="s">
        <v>963</v>
      </c>
      <c r="AF15" s="1295" t="str">
        <f>Sprachen!L113</f>
        <v>Eignungsnachweis der eingesetzten Ladungsträger inkl. Lagerung</v>
      </c>
      <c r="AG15" s="1296"/>
      <c r="AH15" s="1296"/>
      <c r="AI15" s="1296"/>
      <c r="AJ15" s="1296"/>
      <c r="AK15" s="1296"/>
      <c r="AL15" s="1296"/>
      <c r="AM15" s="1296"/>
      <c r="AN15" s="1297"/>
      <c r="AR15" s="87"/>
      <c r="AS15" s="87"/>
      <c r="AT15" s="87"/>
      <c r="AU15" s="87"/>
    </row>
    <row r="16" spans="1:50" ht="50.15" customHeight="1" x14ac:dyDescent="0.25">
      <c r="A16" s="1298" t="str">
        <f>IF('PPF-Bewertung'!M43="ja","x",IF('PPF-Bewertung'!M43="yes","x",""))</f>
        <v/>
      </c>
      <c r="B16" s="1299"/>
      <c r="C16" s="1287"/>
      <c r="D16" s="1293" t="s">
        <v>951</v>
      </c>
      <c r="E16" s="1294"/>
      <c r="F16" s="1295" t="str">
        <f>Sprachen!L16</f>
        <v>Absicherung Besonderer Merkmale gemäß technischen Spezifikationen und vereinbarten Merkmalen (z. B. Poka Yoke, 100%-Prüfung, Prozessfähigkeiten, …)</v>
      </c>
      <c r="G16" s="1296"/>
      <c r="H16" s="1296"/>
      <c r="I16" s="1296"/>
      <c r="J16" s="1296"/>
      <c r="K16" s="1296"/>
      <c r="L16" s="1296"/>
      <c r="M16" s="1296"/>
      <c r="N16" s="1297"/>
      <c r="O16" s="1298" t="str">
        <f>IF('PPF-Bewertung'!M50="ja","x",IF('PPF-Bewertung'!M50="yes","x",""))</f>
        <v/>
      </c>
      <c r="P16" s="1287"/>
      <c r="Q16" s="1293" t="s">
        <v>958</v>
      </c>
      <c r="R16" s="1294"/>
      <c r="S16" s="1295" t="str">
        <f>Sprachen!L226</f>
        <v xml:space="preserve">Nachweise zur Einhaltung gesetzlicher Anforderungen </v>
      </c>
      <c r="T16" s="1296"/>
      <c r="U16" s="1296"/>
      <c r="V16" s="1296"/>
      <c r="W16" s="1296"/>
      <c r="X16" s="1296"/>
      <c r="Y16" s="1296"/>
      <c r="Z16" s="1296"/>
      <c r="AA16" s="1297"/>
      <c r="AB16" s="1286" t="str">
        <f>IF('PPF-Bewertung'!M56="ja","x",IF('PPF-Bewertung'!M56="yes","x",""))</f>
        <v/>
      </c>
      <c r="AC16" s="1288"/>
      <c r="AD16" s="1293" t="s">
        <v>964</v>
      </c>
      <c r="AE16" s="1294" t="s">
        <v>964</v>
      </c>
      <c r="AF16" s="1295" t="str">
        <f>Sprachen!L107</f>
        <v>Dokumentation der Vereinbarungen zum Befundungs- und Analyseprozess
- Reklamationsbearbeitung (z.B. 8D)
- Schadteilanalyse Feld</v>
      </c>
      <c r="AG16" s="1296"/>
      <c r="AH16" s="1296"/>
      <c r="AI16" s="1296"/>
      <c r="AJ16" s="1296"/>
      <c r="AK16" s="1296"/>
      <c r="AL16" s="1296"/>
      <c r="AM16" s="1296"/>
      <c r="AN16" s="1297"/>
      <c r="AR16" s="87"/>
      <c r="AS16" s="87"/>
      <c r="AT16" s="87"/>
      <c r="AU16" s="87"/>
    </row>
    <row r="17" spans="1:47" ht="24.95" customHeight="1" x14ac:dyDescent="0.25">
      <c r="A17" s="1298" t="str">
        <f>IF('PPF-Bewertung'!M44="ja","x",IF('PPF-Bewertung'!M44="yes","x",""))</f>
        <v/>
      </c>
      <c r="B17" s="1299"/>
      <c r="C17" s="1287"/>
      <c r="D17" s="1293" t="s">
        <v>952</v>
      </c>
      <c r="E17" s="1294"/>
      <c r="F17" s="1295" t="str">
        <f>Sprachen!L194</f>
        <v>Laborqualifizierung</v>
      </c>
      <c r="G17" s="1296"/>
      <c r="H17" s="1296"/>
      <c r="I17" s="1296"/>
      <c r="J17" s="1296"/>
      <c r="K17" s="1296"/>
      <c r="L17" s="1296"/>
      <c r="M17" s="1296"/>
      <c r="N17" s="1297"/>
      <c r="O17" s="1298" t="str">
        <f>IF('PPF-Bewertung'!M51="ja","x",IF('PPF-Bewertung'!M51="yes","x",""))</f>
        <v/>
      </c>
      <c r="P17" s="1287"/>
      <c r="Q17" s="1293" t="s">
        <v>959</v>
      </c>
      <c r="R17" s="1294"/>
      <c r="S17" s="1295" t="str">
        <f>Sprachen!L264</f>
        <v>PPF-Status Lieferkette</v>
      </c>
      <c r="T17" s="1296"/>
      <c r="U17" s="1296"/>
      <c r="V17" s="1296"/>
      <c r="W17" s="1296"/>
      <c r="X17" s="1296"/>
      <c r="Y17" s="1296"/>
      <c r="Z17" s="1296"/>
      <c r="AA17" s="1297"/>
      <c r="AB17" s="1286" t="str">
        <f>IF('PPF-Bewertung'!M57="ja","x",IF('PPF-Bewertung'!M57="yes","x",""))</f>
        <v/>
      </c>
      <c r="AC17" s="1288"/>
      <c r="AD17" s="1293" t="s">
        <v>965</v>
      </c>
      <c r="AE17" s="1294" t="s">
        <v>965</v>
      </c>
      <c r="AF17" s="1295" t="str">
        <f>Sprachen!L106</f>
        <v>Dokumentation der Vereinbarung zur Requalifikation</v>
      </c>
      <c r="AG17" s="1296"/>
      <c r="AH17" s="1296"/>
      <c r="AI17" s="1296"/>
      <c r="AJ17" s="1296"/>
      <c r="AK17" s="1296"/>
      <c r="AL17" s="1296"/>
      <c r="AM17" s="1296"/>
      <c r="AN17" s="1297"/>
      <c r="AR17" s="87"/>
      <c r="AS17" s="87"/>
      <c r="AT17" s="87"/>
      <c r="AU17" s="87"/>
    </row>
    <row r="18" spans="1:47" ht="24.95" customHeight="1" thickBot="1" x14ac:dyDescent="0.3">
      <c r="A18" s="1298" t="str">
        <f>IF('PPF-Bewertung'!M45="ja","x",IF('PPF-Bewertung'!M45="yes","x",""))</f>
        <v/>
      </c>
      <c r="B18" s="1299"/>
      <c r="C18" s="1287"/>
      <c r="D18" s="1302" t="s">
        <v>953</v>
      </c>
      <c r="E18" s="1303"/>
      <c r="F18" s="1304" t="str">
        <f>Sprachen!L216</f>
        <v>Muster inkl. Fertigungsdokumentation</v>
      </c>
      <c r="G18" s="1305"/>
      <c r="H18" s="1305"/>
      <c r="I18" s="1305"/>
      <c r="J18" s="1305"/>
      <c r="K18" s="1305"/>
      <c r="L18" s="1305"/>
      <c r="M18" s="1305"/>
      <c r="N18" s="1306"/>
      <c r="O18" s="1298" t="str">
        <f>IF('PPF-Bewertung'!M52="ja","x",IF('PPF-Bewertung'!M52="yes","x",""))</f>
        <v/>
      </c>
      <c r="P18" s="1287"/>
      <c r="Q18" s="1302" t="s">
        <v>960</v>
      </c>
      <c r="R18" s="1303"/>
      <c r="S18" s="1304" t="str">
        <f>Sprachen!L292</f>
        <v>Prüfmittelliste Produkt und Produktionsprozess</v>
      </c>
      <c r="T18" s="1305"/>
      <c r="U18" s="1305"/>
      <c r="V18" s="1305"/>
      <c r="W18" s="1305"/>
      <c r="X18" s="1305"/>
      <c r="Y18" s="1305"/>
      <c r="Z18" s="1305"/>
      <c r="AA18" s="1306"/>
      <c r="AB18" s="1300" t="str">
        <f>IF('PPF-Bewertung'!M58="ja","x",IF('PPF-Bewertung'!M58="yes","x",""))</f>
        <v/>
      </c>
      <c r="AC18" s="1301"/>
      <c r="AD18" s="1302" t="s">
        <v>966</v>
      </c>
      <c r="AE18" s="1303" t="s">
        <v>966</v>
      </c>
      <c r="AF18" s="1304" t="str">
        <f>Sprachen!L327</f>
        <v>Sonstiges</v>
      </c>
      <c r="AG18" s="1305"/>
      <c r="AH18" s="1305"/>
      <c r="AI18" s="1305"/>
      <c r="AJ18" s="1305"/>
      <c r="AK18" s="1305"/>
      <c r="AL18" s="1305"/>
      <c r="AM18" s="1305"/>
      <c r="AN18" s="1306"/>
      <c r="AR18" s="87"/>
      <c r="AS18" s="87"/>
      <c r="AT18" s="87"/>
      <c r="AU18" s="87"/>
    </row>
    <row r="19" spans="1:47" ht="21.05" hidden="1" customHeight="1" thickTop="1" x14ac:dyDescent="0.25">
      <c r="A19" s="1307" t="str">
        <f>Sprachen!L248</f>
        <v>Nr.</v>
      </c>
      <c r="B19" s="1308"/>
      <c r="C19" s="1309"/>
      <c r="D19" s="1313" t="str">
        <f>Sprachen!L39</f>
        <v>Anforderung</v>
      </c>
      <c r="E19" s="1313"/>
      <c r="F19" s="1313"/>
      <c r="G19" s="1313"/>
      <c r="H19" s="1313"/>
      <c r="I19" s="1313"/>
      <c r="J19" s="1313"/>
      <c r="K19" s="1313"/>
      <c r="L19" s="1315" t="str">
        <f>Sprachen!L224</f>
        <v>Nachweis-      
dokument</v>
      </c>
      <c r="M19" s="1316"/>
      <c r="N19" s="1316"/>
      <c r="O19" s="1316"/>
      <c r="P19" s="1316"/>
      <c r="Q19" s="1316"/>
      <c r="R19" s="1316"/>
      <c r="S19" s="1316"/>
      <c r="T19" s="1316"/>
      <c r="U19" s="1316"/>
      <c r="V19" s="1316"/>
      <c r="W19" s="1316"/>
      <c r="X19" s="1316"/>
      <c r="Y19" s="1316"/>
      <c r="Z19" s="1316"/>
      <c r="AA19" s="1316"/>
      <c r="AB19" s="1316"/>
      <c r="AC19" s="1316"/>
      <c r="AD19" s="1317"/>
      <c r="AE19" s="1313" t="str">
        <f>Sprachen!L61</f>
        <v>Bemerkung</v>
      </c>
      <c r="AF19" s="1313"/>
      <c r="AG19" s="1313"/>
      <c r="AH19" s="1313"/>
      <c r="AI19" s="1313"/>
      <c r="AJ19" s="1313"/>
      <c r="AK19" s="1313"/>
      <c r="AL19" s="1313"/>
      <c r="AM19" s="1313"/>
      <c r="AN19" s="1318"/>
      <c r="AR19" s="87"/>
      <c r="AS19" s="87"/>
      <c r="AT19" s="87"/>
      <c r="AU19" s="87"/>
    </row>
    <row r="20" spans="1:47" ht="14.25" hidden="1" customHeight="1" thickBot="1" x14ac:dyDescent="0.3">
      <c r="A20" s="1310"/>
      <c r="B20" s="1311"/>
      <c r="C20" s="1312"/>
      <c r="D20" s="1314"/>
      <c r="E20" s="1314"/>
      <c r="F20" s="1314"/>
      <c r="G20" s="1314"/>
      <c r="H20" s="1314"/>
      <c r="I20" s="1314"/>
      <c r="J20" s="1314"/>
      <c r="K20" s="1314"/>
      <c r="L20" s="1320" t="str">
        <f>Sprachen!L104</f>
        <v>Dokument</v>
      </c>
      <c r="M20" s="1321"/>
      <c r="N20" s="1321"/>
      <c r="O20" s="1321"/>
      <c r="P20" s="1321"/>
      <c r="Q20" s="1321"/>
      <c r="R20" s="1321"/>
      <c r="S20" s="1321"/>
      <c r="T20" s="1321"/>
      <c r="U20" s="1321"/>
      <c r="V20" s="1321"/>
      <c r="W20" s="1321"/>
      <c r="X20" s="1321" t="str">
        <f>Sprachen!L360</f>
        <v>Version</v>
      </c>
      <c r="Y20" s="1321"/>
      <c r="Z20" s="1321"/>
      <c r="AA20" s="1322" t="str">
        <f>Sprachen!L91</f>
        <v>Datum</v>
      </c>
      <c r="AB20" s="1322"/>
      <c r="AC20" s="1322"/>
      <c r="AD20" s="1323"/>
      <c r="AE20" s="1314"/>
      <c r="AF20" s="1314"/>
      <c r="AG20" s="1314"/>
      <c r="AH20" s="1314"/>
      <c r="AI20" s="1314"/>
      <c r="AJ20" s="1314"/>
      <c r="AK20" s="1314"/>
      <c r="AL20" s="1314"/>
      <c r="AM20" s="1314"/>
      <c r="AN20" s="1319"/>
      <c r="AR20" s="87"/>
      <c r="AS20" s="87"/>
      <c r="AT20" s="87"/>
      <c r="AU20" s="87"/>
    </row>
    <row r="21" spans="1:47" ht="14.25" hidden="1" customHeight="1" thickBot="1" x14ac:dyDescent="0.3">
      <c r="A21" s="1324">
        <v>1</v>
      </c>
      <c r="B21" s="1325"/>
      <c r="C21" s="1326"/>
      <c r="D21" s="1173"/>
      <c r="E21" s="1173"/>
      <c r="F21" s="1173"/>
      <c r="G21" s="1173"/>
      <c r="H21" s="1173"/>
      <c r="I21" s="1173"/>
      <c r="J21" s="1173"/>
      <c r="K21" s="1173"/>
      <c r="L21" s="1327"/>
      <c r="M21" s="988"/>
      <c r="N21" s="988"/>
      <c r="O21" s="988"/>
      <c r="P21" s="988"/>
      <c r="Q21" s="988"/>
      <c r="R21" s="988"/>
      <c r="S21" s="988"/>
      <c r="T21" s="988"/>
      <c r="U21" s="988"/>
      <c r="V21" s="988"/>
      <c r="W21" s="1328"/>
      <c r="X21" s="1329"/>
      <c r="Y21" s="1330"/>
      <c r="Z21" s="1330"/>
      <c r="AA21" s="1330"/>
      <c r="AB21" s="1330"/>
      <c r="AC21" s="1330"/>
      <c r="AD21" s="1331"/>
      <c r="AE21" s="1173"/>
      <c r="AF21" s="1173"/>
      <c r="AG21" s="1173"/>
      <c r="AH21" s="1173"/>
      <c r="AI21" s="1173"/>
      <c r="AJ21" s="1173"/>
      <c r="AK21" s="1173"/>
      <c r="AL21" s="1173"/>
      <c r="AM21" s="1173"/>
      <c r="AN21" s="1174"/>
      <c r="AR21" s="87"/>
      <c r="AS21" s="87"/>
      <c r="AT21" s="87"/>
      <c r="AU21" s="87"/>
    </row>
    <row r="22" spans="1:47" ht="14.25" hidden="1" customHeight="1" thickBot="1" x14ac:dyDescent="0.3">
      <c r="A22" s="1324">
        <v>2</v>
      </c>
      <c r="B22" s="1325"/>
      <c r="C22" s="1326"/>
      <c r="D22" s="1173"/>
      <c r="E22" s="1173"/>
      <c r="F22" s="1173"/>
      <c r="G22" s="1173"/>
      <c r="H22" s="1173"/>
      <c r="I22" s="1173"/>
      <c r="J22" s="1173"/>
      <c r="K22" s="1173"/>
      <c r="L22" s="1327"/>
      <c r="M22" s="988"/>
      <c r="N22" s="988"/>
      <c r="O22" s="988"/>
      <c r="P22" s="988"/>
      <c r="Q22" s="988"/>
      <c r="R22" s="988"/>
      <c r="S22" s="988"/>
      <c r="T22" s="988"/>
      <c r="U22" s="988"/>
      <c r="V22" s="988"/>
      <c r="W22" s="1328"/>
      <c r="X22" s="1329"/>
      <c r="Y22" s="1330"/>
      <c r="Z22" s="1330"/>
      <c r="AA22" s="1330"/>
      <c r="AB22" s="1330"/>
      <c r="AC22" s="1330"/>
      <c r="AD22" s="1331"/>
      <c r="AE22" s="1173"/>
      <c r="AF22" s="1173"/>
      <c r="AG22" s="1173"/>
      <c r="AH22" s="1173"/>
      <c r="AI22" s="1173"/>
      <c r="AJ22" s="1173"/>
      <c r="AK22" s="1173"/>
      <c r="AL22" s="1173"/>
      <c r="AM22" s="1173"/>
      <c r="AN22" s="1174"/>
      <c r="AR22" s="87"/>
      <c r="AS22" s="87"/>
      <c r="AT22" s="87"/>
      <c r="AU22" s="87"/>
    </row>
    <row r="23" spans="1:47" ht="14.25" hidden="1" customHeight="1" thickBot="1" x14ac:dyDescent="0.3">
      <c r="A23" s="1324">
        <v>3</v>
      </c>
      <c r="B23" s="1325"/>
      <c r="C23" s="1326"/>
      <c r="D23" s="1173"/>
      <c r="E23" s="1173"/>
      <c r="F23" s="1173"/>
      <c r="G23" s="1173"/>
      <c r="H23" s="1173"/>
      <c r="I23" s="1173"/>
      <c r="J23" s="1173"/>
      <c r="K23" s="1173"/>
      <c r="L23" s="1327"/>
      <c r="M23" s="988"/>
      <c r="N23" s="988"/>
      <c r="O23" s="988"/>
      <c r="P23" s="988"/>
      <c r="Q23" s="988"/>
      <c r="R23" s="988"/>
      <c r="S23" s="988"/>
      <c r="T23" s="988"/>
      <c r="U23" s="988"/>
      <c r="V23" s="988"/>
      <c r="W23" s="1328"/>
      <c r="X23" s="1329"/>
      <c r="Y23" s="1330"/>
      <c r="Z23" s="1330"/>
      <c r="AA23" s="1330"/>
      <c r="AB23" s="1330"/>
      <c r="AC23" s="1330"/>
      <c r="AD23" s="1331"/>
      <c r="AE23" s="1173"/>
      <c r="AF23" s="1173"/>
      <c r="AG23" s="1173"/>
      <c r="AH23" s="1173"/>
      <c r="AI23" s="1173"/>
      <c r="AJ23" s="1173"/>
      <c r="AK23" s="1173"/>
      <c r="AL23" s="1173"/>
      <c r="AM23" s="1173"/>
      <c r="AN23" s="1174"/>
      <c r="AR23" s="87"/>
      <c r="AS23" s="87"/>
      <c r="AT23" s="87"/>
      <c r="AU23" s="87"/>
    </row>
    <row r="24" spans="1:47" ht="14.25" hidden="1" customHeight="1" thickBot="1" x14ac:dyDescent="0.3">
      <c r="A24" s="1332">
        <v>4</v>
      </c>
      <c r="B24" s="1333"/>
      <c r="C24" s="1325"/>
      <c r="D24" s="1173"/>
      <c r="E24" s="1173"/>
      <c r="F24" s="1173"/>
      <c r="G24" s="1173"/>
      <c r="H24" s="1173"/>
      <c r="I24" s="1173"/>
      <c r="J24" s="1173"/>
      <c r="K24" s="1173"/>
      <c r="L24" s="1327"/>
      <c r="M24" s="988"/>
      <c r="N24" s="988"/>
      <c r="O24" s="988"/>
      <c r="P24" s="988"/>
      <c r="Q24" s="988"/>
      <c r="R24" s="988"/>
      <c r="S24" s="988"/>
      <c r="T24" s="988"/>
      <c r="U24" s="988"/>
      <c r="V24" s="988"/>
      <c r="W24" s="1328"/>
      <c r="X24" s="1329"/>
      <c r="Y24" s="1330"/>
      <c r="Z24" s="1330"/>
      <c r="AA24" s="1330"/>
      <c r="AB24" s="1330"/>
      <c r="AC24" s="1330"/>
      <c r="AD24" s="1331"/>
      <c r="AE24" s="1173"/>
      <c r="AF24" s="1173"/>
      <c r="AG24" s="1173"/>
      <c r="AH24" s="1173"/>
      <c r="AI24" s="1173"/>
      <c r="AJ24" s="1173"/>
      <c r="AK24" s="1173"/>
      <c r="AL24" s="1173"/>
      <c r="AM24" s="1173"/>
      <c r="AN24" s="1174"/>
      <c r="AR24" s="87"/>
      <c r="AS24" s="87"/>
      <c r="AT24" s="87"/>
      <c r="AU24" s="87"/>
    </row>
    <row r="25" spans="1:47" ht="14.25" hidden="1" customHeight="1" thickBot="1" x14ac:dyDescent="0.3">
      <c r="A25" s="1332">
        <v>5</v>
      </c>
      <c r="B25" s="1333"/>
      <c r="C25" s="1325"/>
      <c r="D25" s="1173"/>
      <c r="E25" s="1173"/>
      <c r="F25" s="1173"/>
      <c r="G25" s="1173"/>
      <c r="H25" s="1173"/>
      <c r="I25" s="1173"/>
      <c r="J25" s="1173"/>
      <c r="K25" s="1173"/>
      <c r="L25" s="1327"/>
      <c r="M25" s="988"/>
      <c r="N25" s="988"/>
      <c r="O25" s="988"/>
      <c r="P25" s="988"/>
      <c r="Q25" s="988"/>
      <c r="R25" s="988"/>
      <c r="S25" s="988"/>
      <c r="T25" s="988"/>
      <c r="U25" s="988"/>
      <c r="V25" s="988"/>
      <c r="W25" s="1328"/>
      <c r="X25" s="1329"/>
      <c r="Y25" s="1330"/>
      <c r="Z25" s="1330"/>
      <c r="AA25" s="1330"/>
      <c r="AB25" s="1330"/>
      <c r="AC25" s="1330"/>
      <c r="AD25" s="1331"/>
      <c r="AE25" s="1173"/>
      <c r="AF25" s="1173"/>
      <c r="AG25" s="1173"/>
      <c r="AH25" s="1173"/>
      <c r="AI25" s="1173"/>
      <c r="AJ25" s="1173"/>
      <c r="AK25" s="1173"/>
      <c r="AL25" s="1173"/>
      <c r="AM25" s="1173"/>
      <c r="AN25" s="1174"/>
      <c r="AR25" s="87"/>
      <c r="AS25" s="87"/>
      <c r="AT25" s="87"/>
      <c r="AU25" s="87"/>
    </row>
    <row r="26" spans="1:47" ht="14.25" hidden="1" customHeight="1" thickBot="1" x14ac:dyDescent="0.3">
      <c r="A26" s="1332">
        <v>6</v>
      </c>
      <c r="B26" s="1333"/>
      <c r="C26" s="1325"/>
      <c r="D26" s="1173"/>
      <c r="E26" s="1173"/>
      <c r="F26" s="1173"/>
      <c r="G26" s="1173"/>
      <c r="H26" s="1173"/>
      <c r="I26" s="1173"/>
      <c r="J26" s="1173"/>
      <c r="K26" s="1173"/>
      <c r="L26" s="1327"/>
      <c r="M26" s="988"/>
      <c r="N26" s="988"/>
      <c r="O26" s="988"/>
      <c r="P26" s="988"/>
      <c r="Q26" s="988"/>
      <c r="R26" s="988"/>
      <c r="S26" s="988"/>
      <c r="T26" s="988"/>
      <c r="U26" s="988"/>
      <c r="V26" s="988"/>
      <c r="W26" s="1328"/>
      <c r="X26" s="1329"/>
      <c r="Y26" s="1330"/>
      <c r="Z26" s="1330"/>
      <c r="AA26" s="1330"/>
      <c r="AB26" s="1330"/>
      <c r="AC26" s="1330"/>
      <c r="AD26" s="1331"/>
      <c r="AE26" s="1173"/>
      <c r="AF26" s="1173"/>
      <c r="AG26" s="1173"/>
      <c r="AH26" s="1173"/>
      <c r="AI26" s="1173"/>
      <c r="AJ26" s="1173"/>
      <c r="AK26" s="1173"/>
      <c r="AL26" s="1173"/>
      <c r="AM26" s="1173"/>
      <c r="AN26" s="1174"/>
      <c r="AR26" s="87"/>
      <c r="AS26" s="87"/>
      <c r="AT26" s="87"/>
      <c r="AU26" s="87"/>
    </row>
    <row r="27" spans="1:47" ht="14.25" hidden="1" customHeight="1" thickBot="1" x14ac:dyDescent="0.3">
      <c r="A27" s="1332">
        <v>7</v>
      </c>
      <c r="B27" s="1333"/>
      <c r="C27" s="1325"/>
      <c r="D27" s="1173"/>
      <c r="E27" s="1173"/>
      <c r="F27" s="1173"/>
      <c r="G27" s="1173"/>
      <c r="H27" s="1173"/>
      <c r="I27" s="1173"/>
      <c r="J27" s="1173"/>
      <c r="K27" s="1173"/>
      <c r="L27" s="1327"/>
      <c r="M27" s="988"/>
      <c r="N27" s="988"/>
      <c r="O27" s="988"/>
      <c r="P27" s="988"/>
      <c r="Q27" s="988"/>
      <c r="R27" s="988"/>
      <c r="S27" s="988"/>
      <c r="T27" s="988"/>
      <c r="U27" s="988"/>
      <c r="V27" s="988"/>
      <c r="W27" s="1328"/>
      <c r="X27" s="1329"/>
      <c r="Y27" s="1330"/>
      <c r="Z27" s="1330"/>
      <c r="AA27" s="1330"/>
      <c r="AB27" s="1330"/>
      <c r="AC27" s="1330"/>
      <c r="AD27" s="1331"/>
      <c r="AE27" s="1173"/>
      <c r="AF27" s="1173"/>
      <c r="AG27" s="1173"/>
      <c r="AH27" s="1173"/>
      <c r="AI27" s="1173"/>
      <c r="AJ27" s="1173"/>
      <c r="AK27" s="1173"/>
      <c r="AL27" s="1173"/>
      <c r="AM27" s="1173"/>
      <c r="AN27" s="1174"/>
      <c r="AR27" s="87"/>
      <c r="AS27" s="87"/>
      <c r="AT27" s="87"/>
      <c r="AU27" s="87"/>
    </row>
    <row r="28" spans="1:47" ht="14.25" hidden="1" customHeight="1" thickBot="1" x14ac:dyDescent="0.3">
      <c r="A28" s="1332">
        <v>8</v>
      </c>
      <c r="B28" s="1333"/>
      <c r="C28" s="1325"/>
      <c r="D28" s="1173"/>
      <c r="E28" s="1173"/>
      <c r="F28" s="1173"/>
      <c r="G28" s="1173"/>
      <c r="H28" s="1173"/>
      <c r="I28" s="1173"/>
      <c r="J28" s="1173"/>
      <c r="K28" s="1173"/>
      <c r="L28" s="1327"/>
      <c r="M28" s="988"/>
      <c r="N28" s="988"/>
      <c r="O28" s="988"/>
      <c r="P28" s="988"/>
      <c r="Q28" s="988"/>
      <c r="R28" s="988"/>
      <c r="S28" s="988"/>
      <c r="T28" s="988"/>
      <c r="U28" s="988"/>
      <c r="V28" s="988"/>
      <c r="W28" s="1328"/>
      <c r="X28" s="1329"/>
      <c r="Y28" s="1330"/>
      <c r="Z28" s="1330"/>
      <c r="AA28" s="1330"/>
      <c r="AB28" s="1330"/>
      <c r="AC28" s="1330"/>
      <c r="AD28" s="1331"/>
      <c r="AE28" s="1173"/>
      <c r="AF28" s="1173"/>
      <c r="AG28" s="1173"/>
      <c r="AH28" s="1173"/>
      <c r="AI28" s="1173"/>
      <c r="AJ28" s="1173"/>
      <c r="AK28" s="1173"/>
      <c r="AL28" s="1173"/>
      <c r="AM28" s="1173"/>
      <c r="AN28" s="1174"/>
      <c r="AR28" s="87"/>
      <c r="AS28" s="87"/>
      <c r="AT28" s="87"/>
      <c r="AU28" s="87"/>
    </row>
    <row r="29" spans="1:47" ht="14.25" hidden="1" customHeight="1" thickBot="1" x14ac:dyDescent="0.3">
      <c r="A29" s="1332">
        <v>9</v>
      </c>
      <c r="B29" s="1333"/>
      <c r="C29" s="1325"/>
      <c r="D29" s="1173"/>
      <c r="E29" s="1173"/>
      <c r="F29" s="1173"/>
      <c r="G29" s="1173"/>
      <c r="H29" s="1173"/>
      <c r="I29" s="1173"/>
      <c r="J29" s="1173"/>
      <c r="K29" s="1173"/>
      <c r="L29" s="1327"/>
      <c r="M29" s="988"/>
      <c r="N29" s="988"/>
      <c r="O29" s="988"/>
      <c r="P29" s="988"/>
      <c r="Q29" s="988"/>
      <c r="R29" s="988"/>
      <c r="S29" s="988"/>
      <c r="T29" s="988"/>
      <c r="U29" s="988"/>
      <c r="V29" s="988"/>
      <c r="W29" s="1328"/>
      <c r="X29" s="1329"/>
      <c r="Y29" s="1330"/>
      <c r="Z29" s="1330"/>
      <c r="AA29" s="1330"/>
      <c r="AB29" s="1330"/>
      <c r="AC29" s="1330"/>
      <c r="AD29" s="1331"/>
      <c r="AE29" s="1173"/>
      <c r="AF29" s="1173"/>
      <c r="AG29" s="1173"/>
      <c r="AH29" s="1173"/>
      <c r="AI29" s="1173"/>
      <c r="AJ29" s="1173"/>
      <c r="AK29" s="1173"/>
      <c r="AL29" s="1173"/>
      <c r="AM29" s="1173"/>
      <c r="AN29" s="1174"/>
      <c r="AR29" s="87"/>
      <c r="AS29" s="87"/>
      <c r="AT29" s="87"/>
      <c r="AU29" s="87"/>
    </row>
    <row r="30" spans="1:47" ht="14.25" hidden="1" customHeight="1" thickBot="1" x14ac:dyDescent="0.3">
      <c r="A30" s="1332">
        <v>10</v>
      </c>
      <c r="B30" s="1333"/>
      <c r="C30" s="1325"/>
      <c r="D30" s="1173"/>
      <c r="E30" s="1173"/>
      <c r="F30" s="1173"/>
      <c r="G30" s="1173"/>
      <c r="H30" s="1173"/>
      <c r="I30" s="1173"/>
      <c r="J30" s="1173"/>
      <c r="K30" s="1173"/>
      <c r="L30" s="1327"/>
      <c r="M30" s="988"/>
      <c r="N30" s="988"/>
      <c r="O30" s="988"/>
      <c r="P30" s="988"/>
      <c r="Q30" s="988"/>
      <c r="R30" s="988"/>
      <c r="S30" s="988"/>
      <c r="T30" s="988"/>
      <c r="U30" s="988"/>
      <c r="V30" s="988"/>
      <c r="W30" s="1328"/>
      <c r="X30" s="1329"/>
      <c r="Y30" s="1330"/>
      <c r="Z30" s="1330"/>
      <c r="AA30" s="1330"/>
      <c r="AB30" s="1330"/>
      <c r="AC30" s="1330"/>
      <c r="AD30" s="1331"/>
      <c r="AE30" s="1173"/>
      <c r="AF30" s="1173"/>
      <c r="AG30" s="1173"/>
      <c r="AH30" s="1173"/>
      <c r="AI30" s="1173"/>
      <c r="AJ30" s="1173"/>
      <c r="AK30" s="1173"/>
      <c r="AL30" s="1173"/>
      <c r="AM30" s="1173"/>
      <c r="AN30" s="1174"/>
      <c r="AR30" s="87"/>
      <c r="AS30" s="87"/>
      <c r="AT30" s="87"/>
      <c r="AU30" s="87"/>
    </row>
    <row r="31" spans="1:47" ht="14.25" hidden="1" customHeight="1" thickBot="1" x14ac:dyDescent="0.3">
      <c r="A31" s="1332">
        <v>11</v>
      </c>
      <c r="B31" s="1333"/>
      <c r="C31" s="1325"/>
      <c r="D31" s="1173"/>
      <c r="E31" s="1173"/>
      <c r="F31" s="1173"/>
      <c r="G31" s="1173"/>
      <c r="H31" s="1173"/>
      <c r="I31" s="1173"/>
      <c r="J31" s="1173"/>
      <c r="K31" s="1173"/>
      <c r="L31" s="1327"/>
      <c r="M31" s="988"/>
      <c r="N31" s="988"/>
      <c r="O31" s="988"/>
      <c r="P31" s="988"/>
      <c r="Q31" s="988"/>
      <c r="R31" s="988"/>
      <c r="S31" s="988"/>
      <c r="T31" s="988"/>
      <c r="U31" s="988"/>
      <c r="V31" s="988"/>
      <c r="W31" s="1328"/>
      <c r="X31" s="1329"/>
      <c r="Y31" s="1330"/>
      <c r="Z31" s="1330"/>
      <c r="AA31" s="1330"/>
      <c r="AB31" s="1330"/>
      <c r="AC31" s="1330"/>
      <c r="AD31" s="1331"/>
      <c r="AE31" s="1173"/>
      <c r="AF31" s="1173"/>
      <c r="AG31" s="1173"/>
      <c r="AH31" s="1173"/>
      <c r="AI31" s="1173"/>
      <c r="AJ31" s="1173"/>
      <c r="AK31" s="1173"/>
      <c r="AL31" s="1173"/>
      <c r="AM31" s="1173"/>
      <c r="AN31" s="1174"/>
      <c r="AR31" s="87"/>
      <c r="AS31" s="87"/>
      <c r="AT31" s="87"/>
      <c r="AU31" s="87"/>
    </row>
    <row r="32" spans="1:47" ht="14.25" hidden="1" customHeight="1" thickBot="1" x14ac:dyDescent="0.3">
      <c r="A32" s="1332">
        <v>12</v>
      </c>
      <c r="B32" s="1333"/>
      <c r="C32" s="1325"/>
      <c r="D32" s="1173"/>
      <c r="E32" s="1173"/>
      <c r="F32" s="1173"/>
      <c r="G32" s="1173"/>
      <c r="H32" s="1173"/>
      <c r="I32" s="1173"/>
      <c r="J32" s="1173"/>
      <c r="K32" s="1173"/>
      <c r="L32" s="1327"/>
      <c r="M32" s="988"/>
      <c r="N32" s="988"/>
      <c r="O32" s="988"/>
      <c r="P32" s="988"/>
      <c r="Q32" s="988"/>
      <c r="R32" s="988"/>
      <c r="S32" s="988"/>
      <c r="T32" s="988"/>
      <c r="U32" s="988"/>
      <c r="V32" s="988"/>
      <c r="W32" s="1328"/>
      <c r="X32" s="1329"/>
      <c r="Y32" s="1330"/>
      <c r="Z32" s="1330"/>
      <c r="AA32" s="1330"/>
      <c r="AB32" s="1330"/>
      <c r="AC32" s="1330"/>
      <c r="AD32" s="1331"/>
      <c r="AE32" s="1173"/>
      <c r="AF32" s="1173"/>
      <c r="AG32" s="1173"/>
      <c r="AH32" s="1173"/>
      <c r="AI32" s="1173"/>
      <c r="AJ32" s="1173"/>
      <c r="AK32" s="1173"/>
      <c r="AL32" s="1173"/>
      <c r="AM32" s="1173"/>
      <c r="AN32" s="1174"/>
      <c r="AR32" s="87"/>
      <c r="AS32" s="87"/>
      <c r="AT32" s="87"/>
      <c r="AU32" s="87"/>
    </row>
    <row r="33" spans="1:47" ht="14.25" hidden="1" customHeight="1" thickBot="1" x14ac:dyDescent="0.3">
      <c r="A33" s="1332">
        <v>13</v>
      </c>
      <c r="B33" s="1333"/>
      <c r="C33" s="1325"/>
      <c r="D33" s="1173"/>
      <c r="E33" s="1173"/>
      <c r="F33" s="1173"/>
      <c r="G33" s="1173"/>
      <c r="H33" s="1173"/>
      <c r="I33" s="1173"/>
      <c r="J33" s="1173"/>
      <c r="K33" s="1173"/>
      <c r="L33" s="1327"/>
      <c r="M33" s="988"/>
      <c r="N33" s="988"/>
      <c r="O33" s="988"/>
      <c r="P33" s="988"/>
      <c r="Q33" s="988"/>
      <c r="R33" s="988"/>
      <c r="S33" s="988"/>
      <c r="T33" s="988"/>
      <c r="U33" s="988"/>
      <c r="V33" s="988"/>
      <c r="W33" s="1328"/>
      <c r="X33" s="1329"/>
      <c r="Y33" s="1330"/>
      <c r="Z33" s="1330"/>
      <c r="AA33" s="1330"/>
      <c r="AB33" s="1330"/>
      <c r="AC33" s="1330"/>
      <c r="AD33" s="1331"/>
      <c r="AE33" s="1173"/>
      <c r="AF33" s="1173"/>
      <c r="AG33" s="1173"/>
      <c r="AH33" s="1173"/>
      <c r="AI33" s="1173"/>
      <c r="AJ33" s="1173"/>
      <c r="AK33" s="1173"/>
      <c r="AL33" s="1173"/>
      <c r="AM33" s="1173"/>
      <c r="AN33" s="1174"/>
      <c r="AR33" s="87"/>
      <c r="AS33" s="87"/>
      <c r="AT33" s="87"/>
      <c r="AU33" s="87"/>
    </row>
    <row r="34" spans="1:47" ht="14.25" hidden="1" customHeight="1" thickBot="1" x14ac:dyDescent="0.3">
      <c r="A34" s="1332">
        <v>14</v>
      </c>
      <c r="B34" s="1333"/>
      <c r="C34" s="1325"/>
      <c r="D34" s="1173"/>
      <c r="E34" s="1173"/>
      <c r="F34" s="1173"/>
      <c r="G34" s="1173"/>
      <c r="H34" s="1173"/>
      <c r="I34" s="1173"/>
      <c r="J34" s="1173"/>
      <c r="K34" s="1173"/>
      <c r="L34" s="1327"/>
      <c r="M34" s="988"/>
      <c r="N34" s="988"/>
      <c r="O34" s="988"/>
      <c r="P34" s="988"/>
      <c r="Q34" s="988"/>
      <c r="R34" s="988"/>
      <c r="S34" s="988"/>
      <c r="T34" s="988"/>
      <c r="U34" s="988"/>
      <c r="V34" s="988"/>
      <c r="W34" s="1328"/>
      <c r="X34" s="1329"/>
      <c r="Y34" s="1330"/>
      <c r="Z34" s="1330"/>
      <c r="AA34" s="1330"/>
      <c r="AB34" s="1330"/>
      <c r="AC34" s="1330"/>
      <c r="AD34" s="1331"/>
      <c r="AE34" s="1173"/>
      <c r="AF34" s="1173"/>
      <c r="AG34" s="1173"/>
      <c r="AH34" s="1173"/>
      <c r="AI34" s="1173"/>
      <c r="AJ34" s="1173"/>
      <c r="AK34" s="1173"/>
      <c r="AL34" s="1173"/>
      <c r="AM34" s="1173"/>
      <c r="AN34" s="1174"/>
      <c r="AR34" s="87"/>
      <c r="AS34" s="87"/>
      <c r="AT34" s="87"/>
      <c r="AU34" s="87"/>
    </row>
    <row r="35" spans="1:47" ht="14.25" hidden="1" customHeight="1" thickBot="1" x14ac:dyDescent="0.3">
      <c r="A35" s="1332">
        <v>15</v>
      </c>
      <c r="B35" s="1333"/>
      <c r="C35" s="1325"/>
      <c r="D35" s="1173"/>
      <c r="E35" s="1173"/>
      <c r="F35" s="1173"/>
      <c r="G35" s="1173"/>
      <c r="H35" s="1173"/>
      <c r="I35" s="1173"/>
      <c r="J35" s="1173"/>
      <c r="K35" s="1173"/>
      <c r="L35" s="1327"/>
      <c r="M35" s="988"/>
      <c r="N35" s="988"/>
      <c r="O35" s="988"/>
      <c r="P35" s="988"/>
      <c r="Q35" s="988"/>
      <c r="R35" s="988"/>
      <c r="S35" s="988"/>
      <c r="T35" s="988"/>
      <c r="U35" s="988"/>
      <c r="V35" s="988"/>
      <c r="W35" s="1328"/>
      <c r="X35" s="1329"/>
      <c r="Y35" s="1330"/>
      <c r="Z35" s="1330"/>
      <c r="AA35" s="1330"/>
      <c r="AB35" s="1330"/>
      <c r="AC35" s="1330"/>
      <c r="AD35" s="1331"/>
      <c r="AE35" s="1173"/>
      <c r="AF35" s="1173"/>
      <c r="AG35" s="1173"/>
      <c r="AH35" s="1173"/>
      <c r="AI35" s="1173"/>
      <c r="AJ35" s="1173"/>
      <c r="AK35" s="1173"/>
      <c r="AL35" s="1173"/>
      <c r="AM35" s="1173"/>
      <c r="AN35" s="1174"/>
      <c r="AR35" s="87"/>
      <c r="AS35" s="87"/>
      <c r="AT35" s="87"/>
      <c r="AU35" s="87"/>
    </row>
    <row r="36" spans="1:47" ht="14.25" hidden="1" customHeight="1" thickBot="1" x14ac:dyDescent="0.3">
      <c r="A36" s="1332">
        <v>16</v>
      </c>
      <c r="B36" s="1333"/>
      <c r="C36" s="1325"/>
      <c r="D36" s="1173"/>
      <c r="E36" s="1173"/>
      <c r="F36" s="1173"/>
      <c r="G36" s="1173"/>
      <c r="H36" s="1173"/>
      <c r="I36" s="1173"/>
      <c r="J36" s="1173"/>
      <c r="K36" s="1173"/>
      <c r="L36" s="1327"/>
      <c r="M36" s="988"/>
      <c r="N36" s="988"/>
      <c r="O36" s="988"/>
      <c r="P36" s="988"/>
      <c r="Q36" s="988"/>
      <c r="R36" s="988"/>
      <c r="S36" s="988"/>
      <c r="T36" s="988"/>
      <c r="U36" s="988"/>
      <c r="V36" s="988"/>
      <c r="W36" s="1328"/>
      <c r="X36" s="1329"/>
      <c r="Y36" s="1330"/>
      <c r="Z36" s="1330"/>
      <c r="AA36" s="1330"/>
      <c r="AB36" s="1330"/>
      <c r="AC36" s="1330"/>
      <c r="AD36" s="1331"/>
      <c r="AE36" s="1173"/>
      <c r="AF36" s="1173"/>
      <c r="AG36" s="1173"/>
      <c r="AH36" s="1173"/>
      <c r="AI36" s="1173"/>
      <c r="AJ36" s="1173"/>
      <c r="AK36" s="1173"/>
      <c r="AL36" s="1173"/>
      <c r="AM36" s="1173"/>
      <c r="AN36" s="1174"/>
      <c r="AR36" s="87"/>
      <c r="AS36" s="87"/>
      <c r="AT36" s="87"/>
      <c r="AU36" s="87"/>
    </row>
    <row r="37" spans="1:47" ht="14.25" hidden="1" customHeight="1" thickBot="1" x14ac:dyDescent="0.3">
      <c r="A37" s="1332">
        <v>17</v>
      </c>
      <c r="B37" s="1333"/>
      <c r="C37" s="1325"/>
      <c r="D37" s="1173"/>
      <c r="E37" s="1173"/>
      <c r="F37" s="1173"/>
      <c r="G37" s="1173"/>
      <c r="H37" s="1173"/>
      <c r="I37" s="1173"/>
      <c r="J37" s="1173"/>
      <c r="K37" s="1173"/>
      <c r="L37" s="1327"/>
      <c r="M37" s="988"/>
      <c r="N37" s="988"/>
      <c r="O37" s="988"/>
      <c r="P37" s="988"/>
      <c r="Q37" s="988"/>
      <c r="R37" s="988"/>
      <c r="S37" s="988"/>
      <c r="T37" s="988"/>
      <c r="U37" s="988"/>
      <c r="V37" s="988"/>
      <c r="W37" s="1328"/>
      <c r="X37" s="1329"/>
      <c r="Y37" s="1330"/>
      <c r="Z37" s="1330"/>
      <c r="AA37" s="1330"/>
      <c r="AB37" s="1330"/>
      <c r="AC37" s="1330"/>
      <c r="AD37" s="1331"/>
      <c r="AE37" s="1173"/>
      <c r="AF37" s="1173"/>
      <c r="AG37" s="1173"/>
      <c r="AH37" s="1173"/>
      <c r="AI37" s="1173"/>
      <c r="AJ37" s="1173"/>
      <c r="AK37" s="1173"/>
      <c r="AL37" s="1173"/>
      <c r="AM37" s="1173"/>
      <c r="AN37" s="1174"/>
      <c r="AR37" s="87"/>
      <c r="AS37" s="87"/>
      <c r="AT37" s="87"/>
      <c r="AU37" s="87"/>
    </row>
    <row r="38" spans="1:47" ht="14.25" hidden="1" customHeight="1" thickBot="1" x14ac:dyDescent="0.3">
      <c r="A38" s="1332">
        <v>18</v>
      </c>
      <c r="B38" s="1333"/>
      <c r="C38" s="1325"/>
      <c r="D38" s="1327"/>
      <c r="E38" s="988"/>
      <c r="F38" s="988"/>
      <c r="G38" s="988"/>
      <c r="H38" s="988"/>
      <c r="I38" s="988"/>
      <c r="J38" s="988"/>
      <c r="K38" s="989"/>
      <c r="L38" s="1327"/>
      <c r="M38" s="988"/>
      <c r="N38" s="988"/>
      <c r="O38" s="988"/>
      <c r="P38" s="988"/>
      <c r="Q38" s="988"/>
      <c r="R38" s="988"/>
      <c r="S38" s="988"/>
      <c r="T38" s="988"/>
      <c r="U38" s="988"/>
      <c r="V38" s="988"/>
      <c r="W38" s="1328"/>
      <c r="X38" s="1334"/>
      <c r="Y38" s="1335"/>
      <c r="Z38" s="1336"/>
      <c r="AA38" s="1337"/>
      <c r="AB38" s="988"/>
      <c r="AC38" s="988"/>
      <c r="AD38" s="989"/>
      <c r="AE38" s="1327"/>
      <c r="AF38" s="988"/>
      <c r="AG38" s="988"/>
      <c r="AH38" s="988"/>
      <c r="AI38" s="988"/>
      <c r="AJ38" s="988"/>
      <c r="AK38" s="988"/>
      <c r="AL38" s="988"/>
      <c r="AM38" s="988"/>
      <c r="AN38" s="990"/>
      <c r="AR38" s="87"/>
      <c r="AS38" s="87"/>
      <c r="AT38" s="87"/>
      <c r="AU38" s="87"/>
    </row>
    <row r="39" spans="1:47" ht="20.3" customHeight="1" thickTop="1" thickBot="1" x14ac:dyDescent="0.3">
      <c r="A39" s="302" t="str">
        <f>Sprachen!L84</f>
        <v>Bestätigung Organisation</v>
      </c>
      <c r="B39" s="303"/>
      <c r="C39" s="303"/>
      <c r="D39" s="303"/>
      <c r="E39" s="303"/>
      <c r="F39" s="303"/>
      <c r="G39" s="303"/>
      <c r="H39" s="303"/>
      <c r="I39" s="303"/>
      <c r="J39" s="303"/>
      <c r="K39" s="303"/>
      <c r="L39" s="303"/>
      <c r="M39" s="303"/>
      <c r="N39" s="303"/>
      <c r="O39" s="303"/>
      <c r="P39" s="303"/>
      <c r="Q39" s="303"/>
      <c r="R39" s="303"/>
      <c r="S39" s="303"/>
      <c r="T39" s="303"/>
      <c r="U39" s="303"/>
      <c r="V39" s="303"/>
      <c r="W39" s="303"/>
      <c r="X39" s="303"/>
      <c r="Y39" s="303"/>
      <c r="Z39" s="303"/>
      <c r="AA39" s="303"/>
      <c r="AB39" s="303"/>
      <c r="AC39" s="303"/>
      <c r="AD39" s="303"/>
      <c r="AE39" s="303"/>
      <c r="AF39" s="303"/>
      <c r="AG39" s="303"/>
      <c r="AH39" s="303"/>
      <c r="AI39" s="303"/>
      <c r="AJ39" s="303"/>
      <c r="AK39" s="303"/>
      <c r="AL39" s="303"/>
      <c r="AM39" s="303"/>
      <c r="AN39" s="304"/>
      <c r="AR39" s="87"/>
      <c r="AS39" s="87"/>
      <c r="AT39" s="87"/>
      <c r="AU39" s="87"/>
    </row>
    <row r="40" spans="1:47" ht="20.3" customHeight="1" x14ac:dyDescent="0.25">
      <c r="A40" s="254" t="str">
        <f>Sprachen!L234</f>
        <v>Name</v>
      </c>
      <c r="B40" s="1347"/>
      <c r="C40" s="255"/>
      <c r="D40" s="255"/>
      <c r="E40" s="255"/>
      <c r="F40" s="255"/>
      <c r="G40" s="255"/>
      <c r="H40" s="256"/>
      <c r="I40" s="343"/>
      <c r="J40" s="344"/>
      <c r="K40" s="344"/>
      <c r="L40" s="344"/>
      <c r="M40" s="344"/>
      <c r="N40" s="344"/>
      <c r="O40" s="344"/>
      <c r="P40" s="344"/>
      <c r="Q40" s="344"/>
      <c r="R40" s="344"/>
      <c r="S40" s="344"/>
      <c r="T40" s="344"/>
      <c r="U40" s="345"/>
      <c r="V40" s="1348" t="str">
        <f>Sprachen!L61</f>
        <v>Bemerkung</v>
      </c>
      <c r="W40" s="1349"/>
      <c r="X40" s="1349"/>
      <c r="Y40" s="1349"/>
      <c r="Z40" s="1350"/>
      <c r="AA40" s="616"/>
      <c r="AB40" s="616"/>
      <c r="AC40" s="616"/>
      <c r="AD40" s="616"/>
      <c r="AE40" s="616"/>
      <c r="AF40" s="616"/>
      <c r="AG40" s="616"/>
      <c r="AH40" s="616"/>
      <c r="AI40" s="616"/>
      <c r="AJ40" s="616"/>
      <c r="AK40" s="616"/>
      <c r="AL40" s="616"/>
      <c r="AM40" s="616"/>
      <c r="AN40" s="617"/>
      <c r="AR40" s="87"/>
      <c r="AS40" s="87"/>
      <c r="AT40" s="87"/>
      <c r="AU40" s="87"/>
    </row>
    <row r="41" spans="1:47" ht="20.3" customHeight="1" x14ac:dyDescent="0.25">
      <c r="A41" s="239" t="str">
        <f>Sprachen!L20</f>
        <v>Abteilung</v>
      </c>
      <c r="B41" s="1352"/>
      <c r="C41" s="240"/>
      <c r="D41" s="240"/>
      <c r="E41" s="240"/>
      <c r="F41" s="240"/>
      <c r="G41" s="240"/>
      <c r="H41" s="241"/>
      <c r="I41" s="218"/>
      <c r="J41" s="219"/>
      <c r="K41" s="219"/>
      <c r="L41" s="219"/>
      <c r="M41" s="219"/>
      <c r="N41" s="219"/>
      <c r="O41" s="219"/>
      <c r="P41" s="219"/>
      <c r="Q41" s="219"/>
      <c r="R41" s="219"/>
      <c r="S41" s="219"/>
      <c r="T41" s="219"/>
      <c r="U41" s="323"/>
      <c r="V41" s="1351"/>
      <c r="W41" s="216"/>
      <c r="X41" s="216"/>
      <c r="Y41" s="216"/>
      <c r="Z41" s="217"/>
      <c r="AA41" s="619"/>
      <c r="AB41" s="619"/>
      <c r="AC41" s="619"/>
      <c r="AD41" s="619"/>
      <c r="AE41" s="619"/>
      <c r="AF41" s="619"/>
      <c r="AG41" s="619"/>
      <c r="AH41" s="619"/>
      <c r="AI41" s="619"/>
      <c r="AJ41" s="619"/>
      <c r="AK41" s="619"/>
      <c r="AL41" s="619"/>
      <c r="AM41" s="619"/>
      <c r="AN41" s="620"/>
      <c r="AR41" s="87"/>
      <c r="AS41" s="87"/>
      <c r="AT41" s="87"/>
      <c r="AU41" s="87"/>
    </row>
    <row r="42" spans="1:47" ht="20.3" customHeight="1" x14ac:dyDescent="0.25">
      <c r="A42" s="239" t="str">
        <f>Sprachen!L343</f>
        <v>Telefon</v>
      </c>
      <c r="B42" s="1352"/>
      <c r="C42" s="240"/>
      <c r="D42" s="240"/>
      <c r="E42" s="240"/>
      <c r="F42" s="240"/>
      <c r="G42" s="240"/>
      <c r="H42" s="241"/>
      <c r="I42" s="218"/>
      <c r="J42" s="219"/>
      <c r="K42" s="219"/>
      <c r="L42" s="219"/>
      <c r="M42" s="219"/>
      <c r="N42" s="219"/>
      <c r="O42" s="219"/>
      <c r="P42" s="219"/>
      <c r="Q42" s="219"/>
      <c r="R42" s="219"/>
      <c r="S42" s="219"/>
      <c r="T42" s="219"/>
      <c r="U42" s="323"/>
      <c r="V42" s="1351"/>
      <c r="W42" s="216"/>
      <c r="X42" s="216"/>
      <c r="Y42" s="216"/>
      <c r="Z42" s="217"/>
      <c r="AA42" s="619"/>
      <c r="AB42" s="619"/>
      <c r="AC42" s="619"/>
      <c r="AD42" s="619"/>
      <c r="AE42" s="619"/>
      <c r="AF42" s="619"/>
      <c r="AG42" s="619"/>
      <c r="AH42" s="619"/>
      <c r="AI42" s="619"/>
      <c r="AJ42" s="619"/>
      <c r="AK42" s="619"/>
      <c r="AL42" s="619"/>
      <c r="AM42" s="619"/>
      <c r="AN42" s="620"/>
      <c r="AR42" s="87"/>
      <c r="AS42" s="87"/>
      <c r="AT42" s="87"/>
      <c r="AU42" s="87"/>
    </row>
    <row r="43" spans="1:47" ht="20.3" customHeight="1" x14ac:dyDescent="0.25">
      <c r="A43" s="239" t="str">
        <f>Sprachen!L119</f>
        <v>E-Mail/Fax-Nr.</v>
      </c>
      <c r="B43" s="1352"/>
      <c r="C43" s="240"/>
      <c r="D43" s="240"/>
      <c r="E43" s="240"/>
      <c r="F43" s="240"/>
      <c r="G43" s="240"/>
      <c r="H43" s="241"/>
      <c r="I43" s="1338"/>
      <c r="J43" s="219"/>
      <c r="K43" s="219"/>
      <c r="L43" s="219"/>
      <c r="M43" s="219"/>
      <c r="N43" s="219"/>
      <c r="O43" s="219"/>
      <c r="P43" s="219"/>
      <c r="Q43" s="219"/>
      <c r="R43" s="219"/>
      <c r="S43" s="219"/>
      <c r="T43" s="219"/>
      <c r="U43" s="323"/>
      <c r="V43" s="1351"/>
      <c r="W43" s="216"/>
      <c r="X43" s="216"/>
      <c r="Y43" s="216"/>
      <c r="Z43" s="217"/>
      <c r="AA43" s="536"/>
      <c r="AB43" s="536"/>
      <c r="AC43" s="536"/>
      <c r="AD43" s="536"/>
      <c r="AE43" s="536"/>
      <c r="AF43" s="536"/>
      <c r="AG43" s="536"/>
      <c r="AH43" s="536"/>
      <c r="AI43" s="536"/>
      <c r="AJ43" s="536"/>
      <c r="AK43" s="536"/>
      <c r="AL43" s="536"/>
      <c r="AM43" s="536"/>
      <c r="AN43" s="543"/>
      <c r="AR43" s="87"/>
      <c r="AS43" s="87"/>
      <c r="AT43" s="87"/>
      <c r="AU43" s="87"/>
    </row>
    <row r="44" spans="1:47" ht="20.3" customHeight="1" thickBot="1" x14ac:dyDescent="0.3">
      <c r="A44" s="1339" t="str">
        <f>Sprachen!L91</f>
        <v>Datum</v>
      </c>
      <c r="B44" s="1340"/>
      <c r="C44" s="1341"/>
      <c r="D44" s="1341"/>
      <c r="E44" s="1341"/>
      <c r="F44" s="1341"/>
      <c r="G44" s="1341"/>
      <c r="H44" s="1342"/>
      <c r="I44" s="328"/>
      <c r="J44" s="381"/>
      <c r="K44" s="381"/>
      <c r="L44" s="381"/>
      <c r="M44" s="381"/>
      <c r="N44" s="381"/>
      <c r="O44" s="381"/>
      <c r="P44" s="381"/>
      <c r="Q44" s="381"/>
      <c r="R44" s="381"/>
      <c r="S44" s="381"/>
      <c r="T44" s="381"/>
      <c r="U44" s="1343"/>
      <c r="V44" s="1344" t="str">
        <f>Sprachen!L348</f>
        <v>Unterschrift</v>
      </c>
      <c r="W44" s="1345"/>
      <c r="X44" s="1345"/>
      <c r="Y44" s="1345"/>
      <c r="Z44" s="1346"/>
      <c r="AA44" s="381"/>
      <c r="AB44" s="381"/>
      <c r="AC44" s="381"/>
      <c r="AD44" s="381"/>
      <c r="AE44" s="381"/>
      <c r="AF44" s="381"/>
      <c r="AG44" s="381"/>
      <c r="AH44" s="381"/>
      <c r="AI44" s="381"/>
      <c r="AJ44" s="381"/>
      <c r="AK44" s="381"/>
      <c r="AL44" s="381"/>
      <c r="AM44" s="381"/>
      <c r="AN44" s="382"/>
      <c r="AR44" s="87"/>
      <c r="AS44" s="87"/>
      <c r="AT44" s="87"/>
      <c r="AU44" s="87"/>
    </row>
    <row r="45" spans="1:47" ht="14.4" thickTop="1" x14ac:dyDescent="0.25"/>
  </sheetData>
  <sheetProtection formatCells="0" formatColumns="0" formatRows="0" insertHyperlinks="0"/>
  <mergeCells count="244">
    <mergeCell ref="I43:U43"/>
    <mergeCell ref="A44:H44"/>
    <mergeCell ref="I44:U44"/>
    <mergeCell ref="V44:Z44"/>
    <mergeCell ref="AA44:AN44"/>
    <mergeCell ref="A39:AN39"/>
    <mergeCell ref="A40:H40"/>
    <mergeCell ref="I40:U40"/>
    <mergeCell ref="V40:Z43"/>
    <mergeCell ref="AA40:AN43"/>
    <mergeCell ref="A41:H41"/>
    <mergeCell ref="I41:U41"/>
    <mergeCell ref="A42:H42"/>
    <mergeCell ref="I42:U42"/>
    <mergeCell ref="A43:H43"/>
    <mergeCell ref="A38:C38"/>
    <mergeCell ref="D38:K38"/>
    <mergeCell ref="L38:W38"/>
    <mergeCell ref="X38:Z38"/>
    <mergeCell ref="AA38:AD38"/>
    <mergeCell ref="AE38:AN38"/>
    <mergeCell ref="A37:C37"/>
    <mergeCell ref="D37:K37"/>
    <mergeCell ref="L37:W37"/>
    <mergeCell ref="X37:Z37"/>
    <mergeCell ref="AA37:AD37"/>
    <mergeCell ref="AE37:AN37"/>
    <mergeCell ref="A36:C36"/>
    <mergeCell ref="D36:K36"/>
    <mergeCell ref="L36:W36"/>
    <mergeCell ref="X36:Z36"/>
    <mergeCell ref="AA36:AD36"/>
    <mergeCell ref="AE36:AN36"/>
    <mergeCell ref="A35:C35"/>
    <mergeCell ref="D35:K35"/>
    <mergeCell ref="L35:W35"/>
    <mergeCell ref="X35:Z35"/>
    <mergeCell ref="AA35:AD35"/>
    <mergeCell ref="AE35:AN35"/>
    <mergeCell ref="A34:C34"/>
    <mergeCell ref="D34:K34"/>
    <mergeCell ref="L34:W34"/>
    <mergeCell ref="X34:Z34"/>
    <mergeCell ref="AA34:AD34"/>
    <mergeCell ref="AE34:AN34"/>
    <mergeCell ref="A33:C33"/>
    <mergeCell ref="D33:K33"/>
    <mergeCell ref="L33:W33"/>
    <mergeCell ref="X33:Z33"/>
    <mergeCell ref="AA33:AD33"/>
    <mergeCell ref="AE33:AN33"/>
    <mergeCell ref="A32:C32"/>
    <mergeCell ref="D32:K32"/>
    <mergeCell ref="L32:W32"/>
    <mergeCell ref="X32:Z32"/>
    <mergeCell ref="AA32:AD32"/>
    <mergeCell ref="AE32:AN32"/>
    <mergeCell ref="A31:C31"/>
    <mergeCell ref="D31:K31"/>
    <mergeCell ref="L31:W31"/>
    <mergeCell ref="X31:Z31"/>
    <mergeCell ref="AA31:AD31"/>
    <mergeCell ref="AE31:AN31"/>
    <mergeCell ref="A30:C30"/>
    <mergeCell ref="D30:K30"/>
    <mergeCell ref="L30:W30"/>
    <mergeCell ref="X30:Z30"/>
    <mergeCell ref="AA30:AD30"/>
    <mergeCell ref="AE30:AN30"/>
    <mergeCell ref="A29:C29"/>
    <mergeCell ref="D29:K29"/>
    <mergeCell ref="L29:W29"/>
    <mergeCell ref="X29:Z29"/>
    <mergeCell ref="AA29:AD29"/>
    <mergeCell ref="AE29:AN29"/>
    <mergeCell ref="A28:C28"/>
    <mergeCell ref="D28:K28"/>
    <mergeCell ref="L28:W28"/>
    <mergeCell ref="X28:Z28"/>
    <mergeCell ref="AA28:AD28"/>
    <mergeCell ref="AE28:AN28"/>
    <mergeCell ref="A27:C27"/>
    <mergeCell ref="D27:K27"/>
    <mergeCell ref="L27:W27"/>
    <mergeCell ref="X27:Z27"/>
    <mergeCell ref="AA27:AD27"/>
    <mergeCell ref="AE27:AN27"/>
    <mergeCell ref="A26:C26"/>
    <mergeCell ref="D26:K26"/>
    <mergeCell ref="L26:W26"/>
    <mergeCell ref="X26:Z26"/>
    <mergeCell ref="AA26:AD26"/>
    <mergeCell ref="AE26:AN26"/>
    <mergeCell ref="A25:C25"/>
    <mergeCell ref="D25:K25"/>
    <mergeCell ref="L25:W25"/>
    <mergeCell ref="X25:Z25"/>
    <mergeCell ref="AA25:AD25"/>
    <mergeCell ref="AE25:AN25"/>
    <mergeCell ref="A24:C24"/>
    <mergeCell ref="D24:K24"/>
    <mergeCell ref="L24:W24"/>
    <mergeCell ref="X24:Z24"/>
    <mergeCell ref="AA24:AD24"/>
    <mergeCell ref="AE24:AN24"/>
    <mergeCell ref="A23:C23"/>
    <mergeCell ref="D23:K23"/>
    <mergeCell ref="L23:W23"/>
    <mergeCell ref="X23:Z23"/>
    <mergeCell ref="AA23:AD23"/>
    <mergeCell ref="AE23:AN23"/>
    <mergeCell ref="A22:C22"/>
    <mergeCell ref="D22:K22"/>
    <mergeCell ref="L22:W22"/>
    <mergeCell ref="X22:Z22"/>
    <mergeCell ref="AA22:AD22"/>
    <mergeCell ref="AE22:AN22"/>
    <mergeCell ref="A21:C21"/>
    <mergeCell ref="D21:K21"/>
    <mergeCell ref="L21:W21"/>
    <mergeCell ref="X21:Z21"/>
    <mergeCell ref="AA21:AD21"/>
    <mergeCell ref="AE21:AN21"/>
    <mergeCell ref="AB18:AC18"/>
    <mergeCell ref="AD18:AE18"/>
    <mergeCell ref="AF18:AN18"/>
    <mergeCell ref="A19:C20"/>
    <mergeCell ref="D19:K20"/>
    <mergeCell ref="L19:AD19"/>
    <mergeCell ref="AE19:AN20"/>
    <mergeCell ref="L20:W20"/>
    <mergeCell ref="X20:Z20"/>
    <mergeCell ref="AA20:AD20"/>
    <mergeCell ref="A18:C18"/>
    <mergeCell ref="D18:E18"/>
    <mergeCell ref="F18:N18"/>
    <mergeCell ref="O18:P18"/>
    <mergeCell ref="Q18:R18"/>
    <mergeCell ref="S18:AA18"/>
    <mergeCell ref="A17:C17"/>
    <mergeCell ref="D17:E17"/>
    <mergeCell ref="F17:N17"/>
    <mergeCell ref="O17:P17"/>
    <mergeCell ref="Q17:R17"/>
    <mergeCell ref="S17:AA17"/>
    <mergeCell ref="AB17:AC17"/>
    <mergeCell ref="AD17:AE17"/>
    <mergeCell ref="AF17:AN17"/>
    <mergeCell ref="A16:C16"/>
    <mergeCell ref="D16:E16"/>
    <mergeCell ref="F16:N16"/>
    <mergeCell ref="O16:P16"/>
    <mergeCell ref="Q16:R16"/>
    <mergeCell ref="S16:AA16"/>
    <mergeCell ref="AB16:AC16"/>
    <mergeCell ref="AD16:AE16"/>
    <mergeCell ref="AF16:AN16"/>
    <mergeCell ref="A15:C15"/>
    <mergeCell ref="D15:E15"/>
    <mergeCell ref="F15:N15"/>
    <mergeCell ref="O15:P15"/>
    <mergeCell ref="Q15:R15"/>
    <mergeCell ref="S15:AA15"/>
    <mergeCell ref="AB15:AC15"/>
    <mergeCell ref="AD15:AE15"/>
    <mergeCell ref="AF15:AN15"/>
    <mergeCell ref="AB13:AC13"/>
    <mergeCell ref="AD13:AE13"/>
    <mergeCell ref="AF13:AN13"/>
    <mergeCell ref="A14:C14"/>
    <mergeCell ref="D14:E14"/>
    <mergeCell ref="F14:N14"/>
    <mergeCell ref="O14:P14"/>
    <mergeCell ref="Q14:R14"/>
    <mergeCell ref="S14:AA14"/>
    <mergeCell ref="AB14:AC14"/>
    <mergeCell ref="AD14:AE14"/>
    <mergeCell ref="AF14:AN14"/>
    <mergeCell ref="A12:N12"/>
    <mergeCell ref="A13:C13"/>
    <mergeCell ref="D13:E13"/>
    <mergeCell ref="F13:N13"/>
    <mergeCell ref="O13:P13"/>
    <mergeCell ref="Q13:R13"/>
    <mergeCell ref="A11:G11"/>
    <mergeCell ref="H11:N11"/>
    <mergeCell ref="O11:U11"/>
    <mergeCell ref="S13:AA13"/>
    <mergeCell ref="V11:AA11"/>
    <mergeCell ref="AB11:AH11"/>
    <mergeCell ref="AI11:AN11"/>
    <mergeCell ref="A10:G10"/>
    <mergeCell ref="H10:N10"/>
    <mergeCell ref="O10:U10"/>
    <mergeCell ref="V10:AA10"/>
    <mergeCell ref="AB10:AH10"/>
    <mergeCell ref="AI10:AN10"/>
    <mergeCell ref="A9:G9"/>
    <mergeCell ref="H9:N9"/>
    <mergeCell ref="O9:U9"/>
    <mergeCell ref="V9:AA9"/>
    <mergeCell ref="AB9:AH9"/>
    <mergeCell ref="AI9:AN9"/>
    <mergeCell ref="A8:G8"/>
    <mergeCell ref="H8:N8"/>
    <mergeCell ref="O8:U8"/>
    <mergeCell ref="V8:AA8"/>
    <mergeCell ref="AB8:AH8"/>
    <mergeCell ref="AI8:AN8"/>
    <mergeCell ref="A7:G7"/>
    <mergeCell ref="H7:N7"/>
    <mergeCell ref="O7:U7"/>
    <mergeCell ref="V7:AA7"/>
    <mergeCell ref="AB7:AH7"/>
    <mergeCell ref="AI7:AN7"/>
    <mergeCell ref="A6:G6"/>
    <mergeCell ref="H6:N6"/>
    <mergeCell ref="O6:U6"/>
    <mergeCell ref="V6:AA6"/>
    <mergeCell ref="AB6:AH6"/>
    <mergeCell ref="AI6:AN6"/>
    <mergeCell ref="A4:G4"/>
    <mergeCell ref="H4:N4"/>
    <mergeCell ref="O4:U4"/>
    <mergeCell ref="V4:AA4"/>
    <mergeCell ref="AB4:AH5"/>
    <mergeCell ref="A5:G5"/>
    <mergeCell ref="H5:N5"/>
    <mergeCell ref="O5:U5"/>
    <mergeCell ref="V5:AA5"/>
    <mergeCell ref="AI4:AN5"/>
    <mergeCell ref="AS1:AX1"/>
    <mergeCell ref="AL1:AN1"/>
    <mergeCell ref="N2:T2"/>
    <mergeCell ref="U2:AN2"/>
    <mergeCell ref="A3:N3"/>
    <mergeCell ref="O3:AA3"/>
    <mergeCell ref="AB3:AN3"/>
    <mergeCell ref="A1:M2"/>
    <mergeCell ref="N1:T1"/>
    <mergeCell ref="U1:AB1"/>
    <mergeCell ref="AC1:AE1"/>
    <mergeCell ref="AF1:AH1"/>
    <mergeCell ref="AI1:AK1"/>
  </mergeCells>
  <conditionalFormatting sqref="A13:C18">
    <cfRule type="expression" dxfId="368" priority="91">
      <formula>A13="X"</formula>
    </cfRule>
    <cfRule type="expression" dxfId="367" priority="92">
      <formula>A13=""</formula>
    </cfRule>
  </conditionalFormatting>
  <conditionalFormatting sqref="D21:L38 X21:AA38">
    <cfRule type="expression" dxfId="366" priority="9">
      <formula>D21&lt;&gt;""</formula>
    </cfRule>
    <cfRule type="expression" dxfId="365" priority="10">
      <formula>D21=""</formula>
    </cfRule>
  </conditionalFormatting>
  <conditionalFormatting sqref="H4:N11">
    <cfRule type="expression" dxfId="364" priority="3">
      <formula>$H4&lt;&gt;""</formula>
    </cfRule>
    <cfRule type="expression" dxfId="363" priority="4">
      <formula>$H4=""</formula>
    </cfRule>
  </conditionalFormatting>
  <conditionalFormatting sqref="I40:I44">
    <cfRule type="expression" dxfId="362" priority="1">
      <formula>$I40&lt;&gt;""</formula>
    </cfRule>
    <cfRule type="expression" dxfId="361" priority="2">
      <formula>$I40=""</formula>
    </cfRule>
  </conditionalFormatting>
  <conditionalFormatting sqref="O13:P18">
    <cfRule type="expression" dxfId="360" priority="89">
      <formula>O13="X"</formula>
    </cfRule>
    <cfRule type="expression" dxfId="359" priority="90">
      <formula>O13=""</formula>
    </cfRule>
  </conditionalFormatting>
  <conditionalFormatting sqref="U1:AB1">
    <cfRule type="expression" dxfId="358" priority="5">
      <formula>$U$1&lt;&gt;""</formula>
    </cfRule>
    <cfRule type="expression" dxfId="357" priority="6">
      <formula>$U$1=""</formula>
    </cfRule>
  </conditionalFormatting>
  <conditionalFormatting sqref="U2:AN2">
    <cfRule type="expression" dxfId="356" priority="50">
      <formula>$U$2=""</formula>
    </cfRule>
    <cfRule type="expression" dxfId="355" priority="49">
      <formula>$U$2&lt;&gt;""</formula>
    </cfRule>
  </conditionalFormatting>
  <conditionalFormatting sqref="V4:AA11">
    <cfRule type="expression" dxfId="354" priority="35">
      <formula>$V4&lt;&gt;""</formula>
    </cfRule>
    <cfRule type="expression" dxfId="353" priority="36">
      <formula>$V4=""</formula>
    </cfRule>
  </conditionalFormatting>
  <conditionalFormatting sqref="AA40:AA44">
    <cfRule type="expression" dxfId="352" priority="86">
      <formula>$AA40=""</formula>
    </cfRule>
    <cfRule type="expression" dxfId="351" priority="85">
      <formula>$AA40&lt;&gt;""</formula>
    </cfRule>
  </conditionalFormatting>
  <conditionalFormatting sqref="AB13:AC18">
    <cfRule type="expression" dxfId="350" priority="87">
      <formula>AB13="X"</formula>
    </cfRule>
    <cfRule type="expression" dxfId="349" priority="88">
      <formula>AB13=""</formula>
    </cfRule>
  </conditionalFormatting>
  <conditionalFormatting sqref="AE21:AN38">
    <cfRule type="expression" dxfId="348" priority="11">
      <formula>AE21&lt;&gt;""</formula>
    </cfRule>
    <cfRule type="expression" dxfId="347" priority="12">
      <formula>AE21=""</formula>
    </cfRule>
  </conditionalFormatting>
  <conditionalFormatting sqref="AF1:AH1">
    <cfRule type="expression" dxfId="346" priority="96">
      <formula>$AF1=""</formula>
    </cfRule>
    <cfRule type="expression" dxfId="345" priority="95">
      <formula>$AF1&lt;&gt;""</formula>
    </cfRule>
  </conditionalFormatting>
  <conditionalFormatting sqref="AI4">
    <cfRule type="expression" dxfId="344" priority="7">
      <formula>$AI4&lt;&gt;""</formula>
    </cfRule>
    <cfRule type="expression" dxfId="343" priority="8">
      <formula>$AI4=""</formula>
    </cfRule>
  </conditionalFormatting>
  <conditionalFormatting sqref="AI6">
    <cfRule type="expression" dxfId="342" priority="34">
      <formula>$AI6=""</formula>
    </cfRule>
    <cfRule type="expression" dxfId="341" priority="33">
      <formula>$AI6&lt;&gt;""</formula>
    </cfRule>
  </conditionalFormatting>
  <conditionalFormatting sqref="AI8 AI9:AN11">
    <cfRule type="expression" dxfId="340" priority="47">
      <formula>$AI8&lt;&gt;""</formula>
    </cfRule>
    <cfRule type="expression" dxfId="339" priority="48">
      <formula>$AI8=""</formula>
    </cfRule>
  </conditionalFormatting>
  <conditionalFormatting sqref="AI7:AN7">
    <cfRule type="expression" dxfId="338" priority="37">
      <formula>$AI7&lt;&gt;""</formula>
    </cfRule>
    <cfRule type="expression" dxfId="337" priority="38">
      <formula>$AI7=""</formula>
    </cfRule>
  </conditionalFormatting>
  <conditionalFormatting sqref="AL1:AN1">
    <cfRule type="expression" dxfId="336" priority="93">
      <formula>$AL1&lt;&gt;""</formula>
    </cfRule>
    <cfRule type="expression" dxfId="335" priority="94">
      <formula>$AL1=""</formula>
    </cfRule>
  </conditionalFormatting>
  <pageMargins left="0.70866141732283472" right="0.70866141732283472" top="0.78740157480314965" bottom="0.78740157480314965" header="0.31496062992125984" footer="0.31496062992125984"/>
  <pageSetup paperSize="9" scale="6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837"/>
  <sheetViews>
    <sheetView zoomScaleNormal="100" workbookViewId="0">
      <selection activeCell="J5" sqref="J5"/>
    </sheetView>
  </sheetViews>
  <sheetFormatPr baseColWidth="10" defaultColWidth="11" defaultRowHeight="13.85" x14ac:dyDescent="0.25"/>
  <cols>
    <col min="1" max="1" width="60.6328125" customWidth="1"/>
    <col min="2" max="2" width="60.6328125" style="7" customWidth="1"/>
    <col min="3" max="11" width="4.36328125" customWidth="1"/>
    <col min="12" max="12" width="11" customWidth="1"/>
  </cols>
  <sheetData>
    <row r="1" spans="1:12" s="1" customFormat="1" x14ac:dyDescent="0.25">
      <c r="A1" s="1">
        <v>1</v>
      </c>
      <c r="B1" s="2">
        <v>2</v>
      </c>
      <c r="C1" s="1">
        <v>3</v>
      </c>
      <c r="D1" s="1">
        <v>4</v>
      </c>
      <c r="E1" s="1">
        <v>5</v>
      </c>
      <c r="F1" s="1">
        <v>6</v>
      </c>
      <c r="G1" s="1">
        <v>7</v>
      </c>
      <c r="H1" s="1">
        <v>8</v>
      </c>
      <c r="I1" s="1">
        <v>9</v>
      </c>
      <c r="J1" s="1">
        <v>10</v>
      </c>
      <c r="L1">
        <f>'PPF Abstimmung'!AS2</f>
        <v>1</v>
      </c>
    </row>
    <row r="2" spans="1:12" x14ac:dyDescent="0.25">
      <c r="A2" s="3" t="s">
        <v>0</v>
      </c>
      <c r="B2" s="4" t="s">
        <v>1</v>
      </c>
      <c r="L2" t="str">
        <f>VLOOKUP(A2,A:J,$L$1,FALSE)</f>
        <v>Deutsch</v>
      </c>
    </row>
    <row r="3" spans="1:12" x14ac:dyDescent="0.25">
      <c r="A3" s="3"/>
      <c r="B3" s="4"/>
    </row>
    <row r="4" spans="1:12" x14ac:dyDescent="0.25">
      <c r="A4" s="5" t="s">
        <v>2</v>
      </c>
      <c r="B4" s="6" t="s">
        <v>3</v>
      </c>
      <c r="L4" t="str">
        <f t="shared" ref="L4:L67" si="0">VLOOKUP(A4,A:J,$L$1,FALSE)</f>
        <v>Ja</v>
      </c>
    </row>
    <row r="5" spans="1:12" x14ac:dyDescent="0.25">
      <c r="A5" s="5" t="s">
        <v>4</v>
      </c>
      <c r="B5" s="6" t="s">
        <v>5</v>
      </c>
      <c r="L5" t="str">
        <f t="shared" si="0"/>
        <v>Nein</v>
      </c>
    </row>
    <row r="6" spans="1:12" x14ac:dyDescent="0.25">
      <c r="A6" s="3" t="s">
        <v>6</v>
      </c>
      <c r="B6" s="4" t="s">
        <v>7</v>
      </c>
      <c r="L6" t="str">
        <f t="shared" si="0"/>
        <v>Anforderungen erfüllt</v>
      </c>
    </row>
    <row r="7" spans="1:12" x14ac:dyDescent="0.25">
      <c r="A7" s="3" t="s">
        <v>8</v>
      </c>
      <c r="B7" s="4" t="s">
        <v>9</v>
      </c>
      <c r="L7" t="str">
        <f t="shared" si="0"/>
        <v>Anforderungen nicht vollständig erfüllt</v>
      </c>
    </row>
    <row r="8" spans="1:12" x14ac:dyDescent="0.25">
      <c r="A8" s="3" t="s">
        <v>10</v>
      </c>
      <c r="B8" s="4" t="s">
        <v>11</v>
      </c>
      <c r="L8" t="str">
        <f t="shared" si="0"/>
        <v>Anforderungen nicht erfüllt</v>
      </c>
    </row>
    <row r="9" spans="1:12" x14ac:dyDescent="0.25">
      <c r="A9" s="3" t="s">
        <v>12</v>
      </c>
      <c r="B9" s="4" t="s">
        <v>13</v>
      </c>
      <c r="L9" t="str">
        <f t="shared" si="0"/>
        <v>Eingabe nicht korrekt, bitte prüfen</v>
      </c>
    </row>
    <row r="10" spans="1:12" x14ac:dyDescent="0.25">
      <c r="A10" s="3" t="s">
        <v>14</v>
      </c>
      <c r="B10" s="4" t="s">
        <v>15</v>
      </c>
      <c r="L10" t="str">
        <f t="shared" si="0"/>
        <v>Adresse</v>
      </c>
    </row>
    <row r="11" spans="1:12" ht="27.65" x14ac:dyDescent="0.25">
      <c r="A11" s="4" t="s">
        <v>16</v>
      </c>
      <c r="B11" s="4" t="s">
        <v>17</v>
      </c>
      <c r="L11" t="str">
        <f t="shared" si="0"/>
        <v xml:space="preserve">Abweichung zur Spezifikation,
Kundenakzeptanz liegt vor </v>
      </c>
    </row>
    <row r="12" spans="1:12" x14ac:dyDescent="0.25">
      <c r="A12" s="3" t="s">
        <v>18</v>
      </c>
      <c r="B12" s="4" t="s">
        <v>19</v>
      </c>
      <c r="L12" t="str">
        <f t="shared" si="0"/>
        <v>(sofern für das Produkt zutreffend)</v>
      </c>
    </row>
    <row r="13" spans="1:12" x14ac:dyDescent="0.25">
      <c r="A13" s="3" t="s">
        <v>20</v>
      </c>
      <c r="B13" s="4" t="s">
        <v>21</v>
      </c>
      <c r="L13" t="str">
        <f t="shared" si="0"/>
        <v>3D-Datensatzmessung</v>
      </c>
    </row>
    <row r="14" spans="1:12" x14ac:dyDescent="0.25">
      <c r="A14" s="3" t="s">
        <v>22</v>
      </c>
      <c r="B14" s="4" t="s">
        <v>23</v>
      </c>
      <c r="L14" t="str">
        <f t="shared" si="0"/>
        <v>Abladestelle</v>
      </c>
    </row>
    <row r="15" spans="1:12" ht="15.7" customHeight="1" x14ac:dyDescent="0.25">
      <c r="A15" s="3" t="s">
        <v>24</v>
      </c>
      <c r="B15" s="4" t="s">
        <v>25</v>
      </c>
      <c r="L15" t="str">
        <f t="shared" si="0"/>
        <v>Abnahmerichtlinien</v>
      </c>
    </row>
    <row r="16" spans="1:12" ht="41.5" x14ac:dyDescent="0.25">
      <c r="A16" s="4" t="s">
        <v>26</v>
      </c>
      <c r="B16" s="4" t="s">
        <v>27</v>
      </c>
      <c r="L16" t="str">
        <f t="shared" si="0"/>
        <v>Absicherung Besonderer Merkmale gemäß technischen Spezifikationen und vereinbarten Merkmalen (z. B. Poka Yoke, 100%-Prüfung, Prozessfähigkeiten, …)</v>
      </c>
    </row>
    <row r="17" spans="1:12" ht="15.7" customHeight="1" x14ac:dyDescent="0.25">
      <c r="A17" s="3" t="s">
        <v>28</v>
      </c>
      <c r="B17" s="4" t="s">
        <v>29</v>
      </c>
      <c r="L17" t="str">
        <f t="shared" si="0"/>
        <v xml:space="preserve">Absicherung nicht vollständig nachgewiesen </v>
      </c>
    </row>
    <row r="18" spans="1:12" ht="41.5" x14ac:dyDescent="0.25">
      <c r="A18" s="4" t="s">
        <v>30</v>
      </c>
      <c r="B18" s="4" t="s">
        <v>31</v>
      </c>
      <c r="L18" t="str">
        <f t="shared" si="0"/>
        <v>Absicherung nicht vollständig nachgewiesen, 
Zusatzmaßnahmen sind installiert,
Kundenakzeptanz liegt vor</v>
      </c>
    </row>
    <row r="19" spans="1:12" ht="15.7" customHeight="1" x14ac:dyDescent="0.25">
      <c r="A19" s="3" t="s">
        <v>32</v>
      </c>
      <c r="B19" s="4" t="s">
        <v>33</v>
      </c>
      <c r="L19" t="str">
        <f t="shared" si="0"/>
        <v>Abstimmung PPF-Inhalt und Vorlage</v>
      </c>
    </row>
    <row r="20" spans="1:12" ht="15.7" customHeight="1" x14ac:dyDescent="0.25">
      <c r="A20" s="3" t="s">
        <v>34</v>
      </c>
      <c r="B20" s="4" t="s">
        <v>35</v>
      </c>
      <c r="L20" t="str">
        <f t="shared" si="0"/>
        <v>Abteilung</v>
      </c>
    </row>
    <row r="21" spans="1:12" ht="15.7" customHeight="1" x14ac:dyDescent="0.25">
      <c r="A21" s="3" t="s">
        <v>36</v>
      </c>
      <c r="B21" s="4" t="s">
        <v>37</v>
      </c>
      <c r="L21" t="str">
        <f t="shared" si="0"/>
        <v>Abweichende Einschätzung des Kunden gegenüber der Organisation</v>
      </c>
    </row>
    <row r="22" spans="1:12" ht="15.7" customHeight="1" x14ac:dyDescent="0.25">
      <c r="A22" s="3" t="s">
        <v>38</v>
      </c>
      <c r="B22" s="4" t="s">
        <v>39</v>
      </c>
      <c r="L22" t="str">
        <f t="shared" si="0"/>
        <v>Abweichgenehmigung</v>
      </c>
    </row>
    <row r="23" spans="1:12" ht="15.7" customHeight="1" x14ac:dyDescent="0.25">
      <c r="A23" s="3" t="s">
        <v>40</v>
      </c>
      <c r="B23" s="4" t="s">
        <v>39</v>
      </c>
      <c r="L23" t="str">
        <f t="shared" si="0"/>
        <v>Abweich-          genehmigung</v>
      </c>
    </row>
    <row r="24" spans="1:12" ht="15.7" customHeight="1" x14ac:dyDescent="0.25">
      <c r="A24" s="3" t="s">
        <v>41</v>
      </c>
      <c r="B24" s="4" t="s">
        <v>42</v>
      </c>
      <c r="L24" t="str">
        <f t="shared" si="0"/>
        <v>Aktualisierte PPF-Dokumentation</v>
      </c>
    </row>
    <row r="25" spans="1:12" ht="15.7" customHeight="1" x14ac:dyDescent="0.25">
      <c r="A25" s="3" t="s">
        <v>43</v>
      </c>
      <c r="B25" s="4" t="s">
        <v>44</v>
      </c>
      <c r="L25" t="str">
        <f t="shared" si="0"/>
        <v>Aktualisierte PPF-Dokumentation erforderlich</v>
      </c>
    </row>
    <row r="26" spans="1:12" ht="15.7" customHeight="1" x14ac:dyDescent="0.25">
      <c r="A26" s="3" t="s">
        <v>45</v>
      </c>
      <c r="B26" s="4" t="s">
        <v>46</v>
      </c>
      <c r="L26" t="str">
        <f t="shared" si="0"/>
        <v>Aktualisierung der PPF-Dokumentation erforderlich</v>
      </c>
    </row>
    <row r="27" spans="1:12" ht="15.7" customHeight="1" x14ac:dyDescent="0.25">
      <c r="A27" s="3" t="s">
        <v>47</v>
      </c>
      <c r="B27" s="4" t="s">
        <v>48</v>
      </c>
      <c r="L27" t="str">
        <f t="shared" si="0"/>
        <v>Akustik</v>
      </c>
    </row>
    <row r="28" spans="1:12" ht="15.7" customHeight="1" x14ac:dyDescent="0.25">
      <c r="A28" s="3" t="s">
        <v>49</v>
      </c>
      <c r="B28" s="4" t="s">
        <v>50</v>
      </c>
      <c r="L28" t="str">
        <f t="shared" si="0"/>
        <v>Akustikprüfung</v>
      </c>
    </row>
    <row r="29" spans="1:12" ht="27.65" x14ac:dyDescent="0.25">
      <c r="A29" s="4" t="s">
        <v>51</v>
      </c>
      <c r="B29" s="4" t="s">
        <v>52</v>
      </c>
      <c r="L29" t="str">
        <f t="shared" si="0"/>
        <v>Akzeptanz von Abweichungen 
(ohne Anpassung weiterer Dokumente)</v>
      </c>
    </row>
    <row r="30" spans="1:12" ht="27.65" x14ac:dyDescent="0.25">
      <c r="A30" s="4" t="s">
        <v>53</v>
      </c>
      <c r="B30" s="4" t="s">
        <v>54</v>
      </c>
      <c r="L30" t="str">
        <f t="shared" si="0"/>
        <v>Alle Produktionseinrichtungen  
abgenommen (2)</v>
      </c>
    </row>
    <row r="31" spans="1:12" x14ac:dyDescent="0.25">
      <c r="A31" s="3" t="s">
        <v>55</v>
      </c>
      <c r="B31" s="4" t="s">
        <v>56</v>
      </c>
      <c r="L31" t="str">
        <f t="shared" si="0"/>
        <v>PPF-Deckblatt / PPF-Bewertung / Selbstbeurteilung</v>
      </c>
    </row>
    <row r="32" spans="1:12" ht="15.7" customHeight="1" x14ac:dyDescent="0.25">
      <c r="A32" s="3" t="s">
        <v>57</v>
      </c>
      <c r="B32" s="4" t="s">
        <v>58</v>
      </c>
      <c r="L32" t="str">
        <f t="shared" si="0"/>
        <v>Änd.-Stand Kunde</v>
      </c>
    </row>
    <row r="33" spans="1:12" ht="15.7" customHeight="1" x14ac:dyDescent="0.25">
      <c r="A33" s="3" t="s">
        <v>59</v>
      </c>
      <c r="B33" s="4" t="s">
        <v>60</v>
      </c>
      <c r="L33" t="str">
        <f t="shared" si="0"/>
        <v>Änd.-Stand Organisation</v>
      </c>
    </row>
    <row r="34" spans="1:12" ht="15.7" customHeight="1" x14ac:dyDescent="0.25">
      <c r="A34" s="3" t="s">
        <v>61</v>
      </c>
      <c r="B34" s="4" t="s">
        <v>62</v>
      </c>
      <c r="L34" t="str">
        <f t="shared" si="0"/>
        <v>Änd.-Nummer Kunde</v>
      </c>
    </row>
    <row r="35" spans="1:12" ht="15.7" customHeight="1" x14ac:dyDescent="0.25">
      <c r="A35" s="3" t="s">
        <v>63</v>
      </c>
      <c r="B35" s="4" t="s">
        <v>64</v>
      </c>
      <c r="L35" t="str">
        <f t="shared" si="0"/>
        <v>Änderung in der Lieferkette</v>
      </c>
    </row>
    <row r="36" spans="1:12" ht="15.7" customHeight="1" x14ac:dyDescent="0.25">
      <c r="A36" s="3" t="s">
        <v>65</v>
      </c>
      <c r="B36" s="4" t="s">
        <v>66</v>
      </c>
      <c r="L36" t="str">
        <f t="shared" si="0"/>
        <v>Änderungen am Produkt</v>
      </c>
    </row>
    <row r="37" spans="1:12" ht="15.7" customHeight="1" x14ac:dyDescent="0.25">
      <c r="A37" s="3" t="s">
        <v>67</v>
      </c>
      <c r="B37" s="4" t="s">
        <v>68</v>
      </c>
      <c r="L37" t="str">
        <f t="shared" si="0"/>
        <v>Änderungen am Produktionsprozess</v>
      </c>
    </row>
    <row r="38" spans="1:12" ht="15.7" customHeight="1" x14ac:dyDescent="0.25">
      <c r="A38" s="3" t="s">
        <v>69</v>
      </c>
      <c r="B38" s="4" t="s">
        <v>70</v>
      </c>
      <c r="L38" t="str">
        <f t="shared" si="0"/>
        <v>Änderungsbeschreibung</v>
      </c>
    </row>
    <row r="39" spans="1:12" x14ac:dyDescent="0.25">
      <c r="A39" s="3" t="s">
        <v>71</v>
      </c>
      <c r="B39" s="4" t="s">
        <v>72</v>
      </c>
      <c r="L39" t="str">
        <f t="shared" si="0"/>
        <v>Anforderung</v>
      </c>
    </row>
    <row r="40" spans="1:12" x14ac:dyDescent="0.25">
      <c r="A40" s="3" t="s">
        <v>73</v>
      </c>
      <c r="B40" s="4" t="s">
        <v>74</v>
      </c>
      <c r="L40" t="str">
        <f t="shared" si="0"/>
        <v>Anforderung vorhanden</v>
      </c>
    </row>
    <row r="41" spans="1:12" ht="27.65" x14ac:dyDescent="0.25">
      <c r="A41" s="4" t="s">
        <v>75</v>
      </c>
      <c r="B41" s="4" t="s">
        <v>76</v>
      </c>
      <c r="L41" t="str">
        <f t="shared" si="0"/>
        <v>Anforderungen/
Spezifikation</v>
      </c>
    </row>
    <row r="42" spans="1:12" x14ac:dyDescent="0.25">
      <c r="A42" s="3" t="s">
        <v>8</v>
      </c>
      <c r="B42" s="4" t="s">
        <v>9</v>
      </c>
      <c r="L42" t="str">
        <f t="shared" si="0"/>
        <v>Anforderungen nicht vollständig erfüllt</v>
      </c>
    </row>
    <row r="43" spans="1:12" x14ac:dyDescent="0.25">
      <c r="A43" s="3" t="s">
        <v>77</v>
      </c>
      <c r="B43" s="4" t="s">
        <v>78</v>
      </c>
      <c r="L43" t="str">
        <f t="shared" si="0"/>
        <v>Anforderungen vollständig erfüllt</v>
      </c>
    </row>
    <row r="44" spans="1:12" x14ac:dyDescent="0.25">
      <c r="A44" s="3" t="s">
        <v>79</v>
      </c>
      <c r="B44" s="4" t="s">
        <v>80</v>
      </c>
      <c r="L44" t="str">
        <f t="shared" si="0"/>
        <v>Angaben zu Mustern</v>
      </c>
    </row>
    <row r="45" spans="1:12" x14ac:dyDescent="0.25">
      <c r="A45" s="3" t="s">
        <v>81</v>
      </c>
      <c r="B45" s="4" t="s">
        <v>82</v>
      </c>
      <c r="L45" t="str">
        <f t="shared" si="0"/>
        <v>Angaben zum Kunden</v>
      </c>
    </row>
    <row r="46" spans="1:12" x14ac:dyDescent="0.25">
      <c r="A46" s="3" t="s">
        <v>83</v>
      </c>
      <c r="B46" s="4" t="s">
        <v>84</v>
      </c>
      <c r="L46" t="str">
        <f t="shared" si="0"/>
        <v>Angaben zur Organisation</v>
      </c>
    </row>
    <row r="47" spans="1:12" x14ac:dyDescent="0.25">
      <c r="A47" s="3" t="s">
        <v>85</v>
      </c>
      <c r="B47" s="4" t="s">
        <v>86</v>
      </c>
      <c r="L47" t="str">
        <f t="shared" si="0"/>
        <v>Ansprechpartner</v>
      </c>
    </row>
    <row r="48" spans="1:12" x14ac:dyDescent="0.25">
      <c r="A48" s="3" t="s">
        <v>87</v>
      </c>
      <c r="B48" s="4" t="s">
        <v>88</v>
      </c>
      <c r="L48" t="str">
        <f t="shared" si="0"/>
        <v>Ansprechpartner Kunde</v>
      </c>
    </row>
    <row r="49" spans="1:12" x14ac:dyDescent="0.25">
      <c r="A49" s="3" t="s">
        <v>89</v>
      </c>
      <c r="B49" s="4" t="s">
        <v>90</v>
      </c>
      <c r="L49" t="str">
        <f t="shared" si="0"/>
        <v>Anwendung</v>
      </c>
    </row>
    <row r="50" spans="1:12" x14ac:dyDescent="0.25">
      <c r="A50" s="3" t="s">
        <v>91</v>
      </c>
      <c r="B50" s="4" t="s">
        <v>90</v>
      </c>
      <c r="L50" t="str">
        <f t="shared" si="0"/>
        <v>Anwen-dung</v>
      </c>
    </row>
    <row r="51" spans="1:12" x14ac:dyDescent="0.25">
      <c r="A51" s="3" t="s">
        <v>92</v>
      </c>
      <c r="B51" s="4" t="s">
        <v>93</v>
      </c>
      <c r="L51" t="str">
        <f t="shared" si="0"/>
        <v>Anzahl Musterteile</v>
      </c>
    </row>
    <row r="52" spans="1:12" x14ac:dyDescent="0.25">
      <c r="A52" s="3" t="s">
        <v>94</v>
      </c>
      <c r="B52" s="4" t="s">
        <v>95</v>
      </c>
      <c r="L52" t="str">
        <f t="shared" si="0"/>
        <v>Anzahl Teile pro Nest/Form</v>
      </c>
    </row>
    <row r="53" spans="1:12" x14ac:dyDescent="0.25">
      <c r="A53" s="3" t="s">
        <v>96</v>
      </c>
      <c r="B53" s="4" t="s">
        <v>97</v>
      </c>
      <c r="L53" t="str">
        <f t="shared" si="0"/>
        <v>Ausfüllhilfen:</v>
      </c>
    </row>
    <row r="54" spans="1:12" x14ac:dyDescent="0.25">
      <c r="A54" s="3" t="s">
        <v>98</v>
      </c>
      <c r="B54" s="4" t="s">
        <v>99</v>
      </c>
      <c r="L54" t="str">
        <f t="shared" si="0"/>
        <v>Ausgabe/ Stand/Datum</v>
      </c>
    </row>
    <row r="55" spans="1:12" x14ac:dyDescent="0.25">
      <c r="A55" s="3" t="s">
        <v>100</v>
      </c>
      <c r="B55" s="4" t="s">
        <v>101</v>
      </c>
      <c r="L55" t="str">
        <f t="shared" si="0"/>
        <v>Auslöser PPF-Verfahren</v>
      </c>
    </row>
    <row r="56" spans="1:12" x14ac:dyDescent="0.25">
      <c r="A56" s="3" t="s">
        <v>102</v>
      </c>
      <c r="B56" s="4" t="s">
        <v>103</v>
      </c>
      <c r="L56" t="str">
        <f t="shared" si="0"/>
        <v>Aussehen</v>
      </c>
    </row>
    <row r="57" spans="1:12" x14ac:dyDescent="0.25">
      <c r="A57" s="3" t="s">
        <v>104</v>
      </c>
      <c r="B57" s="4" t="s">
        <v>105</v>
      </c>
      <c r="L57" t="str">
        <f t="shared" si="0"/>
        <v>PPF-Verfahren</v>
      </c>
    </row>
    <row r="58" spans="1:12" x14ac:dyDescent="0.25">
      <c r="A58" s="3" t="s">
        <v>104</v>
      </c>
      <c r="B58" s="4" t="s">
        <v>105</v>
      </c>
      <c r="L58" t="str">
        <f t="shared" si="0"/>
        <v>PPF-Verfahren</v>
      </c>
    </row>
    <row r="59" spans="1:12" x14ac:dyDescent="0.25">
      <c r="A59" s="3" t="s">
        <v>106</v>
      </c>
      <c r="B59" s="4" t="s">
        <v>107</v>
      </c>
      <c r="L59" t="str">
        <f t="shared" si="0"/>
        <v>Bauteilinformationen</v>
      </c>
    </row>
    <row r="60" spans="1:12" x14ac:dyDescent="0.25">
      <c r="A60" s="3" t="s">
        <v>108</v>
      </c>
      <c r="B60" s="4" t="s">
        <v>109</v>
      </c>
      <c r="L60" t="str">
        <f t="shared" si="0"/>
        <v>Begründung des gestuften PPF-Verfahrens</v>
      </c>
    </row>
    <row r="61" spans="1:12" x14ac:dyDescent="0.25">
      <c r="A61" s="3" t="s">
        <v>110</v>
      </c>
      <c r="B61" s="4" t="s">
        <v>111</v>
      </c>
      <c r="L61" t="str">
        <f t="shared" si="0"/>
        <v>Bemerkung</v>
      </c>
    </row>
    <row r="62" spans="1:12" x14ac:dyDescent="0.25">
      <c r="A62" s="3" t="s">
        <v>112</v>
      </c>
      <c r="B62" s="4" t="s">
        <v>113</v>
      </c>
      <c r="L62" t="str">
        <f t="shared" si="0"/>
        <v>Bemerkung/Beschreibung</v>
      </c>
    </row>
    <row r="63" spans="1:12" ht="27.65" x14ac:dyDescent="0.25">
      <c r="A63" s="4" t="s">
        <v>114</v>
      </c>
      <c r="B63" s="4" t="s">
        <v>115</v>
      </c>
      <c r="L63" t="str">
        <f t="shared" si="0"/>
        <v>Bemerkung/Maßnahmen + Termin 
(sofern nicht OK ausgewählt) (5)</v>
      </c>
    </row>
    <row r="64" spans="1:12" x14ac:dyDescent="0.25">
      <c r="A64" s="3" t="s">
        <v>116</v>
      </c>
      <c r="B64" s="4" t="s">
        <v>117</v>
      </c>
      <c r="L64" t="str">
        <f t="shared" si="0"/>
        <v>PPF-Verantwortlicher (optional)</v>
      </c>
    </row>
    <row r="65" spans="1:12" x14ac:dyDescent="0.25">
      <c r="A65" s="3" t="s">
        <v>118</v>
      </c>
      <c r="B65" s="4" t="s">
        <v>119</v>
      </c>
      <c r="L65" t="str">
        <f t="shared" si="0"/>
        <v>Benennung</v>
      </c>
    </row>
    <row r="66" spans="1:12" x14ac:dyDescent="0.25">
      <c r="A66" s="3" t="s">
        <v>120</v>
      </c>
      <c r="B66" s="4" t="s">
        <v>121</v>
      </c>
      <c r="L66" t="str">
        <f t="shared" si="0"/>
        <v>Benennung Kunde</v>
      </c>
    </row>
    <row r="67" spans="1:12" x14ac:dyDescent="0.25">
      <c r="A67" s="3" t="s">
        <v>122</v>
      </c>
      <c r="B67" s="4" t="s">
        <v>123</v>
      </c>
      <c r="L67" t="str">
        <f t="shared" si="0"/>
        <v>Benennung Organisation</v>
      </c>
    </row>
    <row r="68" spans="1:12" x14ac:dyDescent="0.25">
      <c r="A68" s="3" t="s">
        <v>124</v>
      </c>
      <c r="B68" s="4" t="s">
        <v>125</v>
      </c>
      <c r="L68" t="str">
        <f t="shared" ref="L68:L131" si="1">VLOOKUP(A68,A:J,$L$1,FALSE)</f>
        <v>Bereitstellung IMDS</v>
      </c>
    </row>
    <row r="69" spans="1:12" x14ac:dyDescent="0.25">
      <c r="A69" s="3" t="s">
        <v>126</v>
      </c>
      <c r="B69" s="4" t="s">
        <v>127</v>
      </c>
      <c r="L69" t="str">
        <f t="shared" si="1"/>
        <v>Bereitstellungsdauer</v>
      </c>
    </row>
    <row r="70" spans="1:12" x14ac:dyDescent="0.25">
      <c r="A70" s="3" t="s">
        <v>128</v>
      </c>
      <c r="B70" s="4" t="s">
        <v>129</v>
      </c>
      <c r="L70" t="str">
        <f t="shared" si="1"/>
        <v>Bereitstellungs-termin</v>
      </c>
    </row>
    <row r="71" spans="1:12" x14ac:dyDescent="0.25">
      <c r="A71" s="3" t="s">
        <v>130</v>
      </c>
      <c r="B71" s="4" t="s">
        <v>131</v>
      </c>
      <c r="L71" t="str">
        <f t="shared" si="1"/>
        <v>Bericht Produktionsprozess- und Produktfreigabe (PPF)</v>
      </c>
    </row>
    <row r="72" spans="1:12" x14ac:dyDescent="0.25">
      <c r="A72" s="3" t="s">
        <v>132</v>
      </c>
      <c r="B72" s="4" t="s">
        <v>133</v>
      </c>
      <c r="L72" t="str">
        <f t="shared" si="1"/>
        <v>Bericht sonstige Muster</v>
      </c>
    </row>
    <row r="73" spans="1:12" x14ac:dyDescent="0.25">
      <c r="A73" s="77" t="s">
        <v>134</v>
      </c>
      <c r="B73" s="78" t="s">
        <v>135</v>
      </c>
      <c r="C73" s="10"/>
      <c r="D73" s="10"/>
      <c r="E73" s="10"/>
      <c r="F73" s="10"/>
      <c r="G73" s="10"/>
      <c r="H73" s="10"/>
      <c r="I73" s="10"/>
      <c r="J73" s="10"/>
      <c r="K73" s="10"/>
      <c r="L73" s="10" t="str">
        <f t="shared" si="1"/>
        <v>Bauteil mit besonderer Archivierungspflicht</v>
      </c>
    </row>
    <row r="74" spans="1:12" x14ac:dyDescent="0.25">
      <c r="A74" s="79" t="s">
        <v>136</v>
      </c>
      <c r="B74" s="80" t="s">
        <v>136</v>
      </c>
      <c r="C74" s="10"/>
      <c r="D74" s="10"/>
      <c r="E74" s="10"/>
      <c r="F74" s="10"/>
      <c r="G74" s="10"/>
      <c r="H74" s="10"/>
      <c r="I74" s="10"/>
      <c r="J74" s="10"/>
      <c r="K74" s="10"/>
      <c r="L74" s="10" t="str">
        <f t="shared" si="1"/>
        <v>-</v>
      </c>
    </row>
    <row r="75" spans="1:12" x14ac:dyDescent="0.25">
      <c r="A75" s="3" t="s">
        <v>137</v>
      </c>
      <c r="B75" s="4" t="s">
        <v>138</v>
      </c>
      <c r="L75" t="str">
        <f t="shared" si="1"/>
        <v>Berichtsnummer</v>
      </c>
    </row>
    <row r="76" spans="1:12" x14ac:dyDescent="0.25">
      <c r="A76" s="3" t="s">
        <v>139</v>
      </c>
      <c r="B76" s="4" t="s">
        <v>140</v>
      </c>
      <c r="L76" t="str">
        <f t="shared" si="1"/>
        <v>Berichtsnummer/-version</v>
      </c>
    </row>
    <row r="77" spans="1:12" x14ac:dyDescent="0.25">
      <c r="A77" s="3" t="s">
        <v>141</v>
      </c>
      <c r="B77" s="4" t="s">
        <v>142</v>
      </c>
      <c r="L77" t="str">
        <f t="shared" si="1"/>
        <v>Berichtsversion</v>
      </c>
    </row>
    <row r="78" spans="1:12" x14ac:dyDescent="0.25">
      <c r="A78" s="3" t="s">
        <v>143</v>
      </c>
      <c r="B78" s="4" t="s">
        <v>144</v>
      </c>
      <c r="L78" t="str">
        <f t="shared" si="1"/>
        <v>Berücksichtigung im Rahmen des PPF-Verfahrens</v>
      </c>
    </row>
    <row r="79" spans="1:12" x14ac:dyDescent="0.25">
      <c r="A79" s="3" t="s">
        <v>145</v>
      </c>
      <c r="B79" s="4" t="s">
        <v>146</v>
      </c>
      <c r="L79" t="str">
        <f t="shared" si="1"/>
        <v>Beschreibung</v>
      </c>
    </row>
    <row r="80" spans="1:12" x14ac:dyDescent="0.25">
      <c r="A80" s="3" t="s">
        <v>147</v>
      </c>
      <c r="B80" s="4" t="s">
        <v>148</v>
      </c>
      <c r="L80" t="str">
        <f t="shared" si="1"/>
        <v>Besondere Merkmale (Sicherheit, Zulassung, Funktion)</v>
      </c>
    </row>
    <row r="81" spans="1:12" x14ac:dyDescent="0.25">
      <c r="A81" s="3" t="s">
        <v>149</v>
      </c>
      <c r="B81" s="4" t="s">
        <v>150</v>
      </c>
      <c r="L81" t="str">
        <f t="shared" si="1"/>
        <v>Besondere und vereinbarte Merkmale abgesichert</v>
      </c>
    </row>
    <row r="82" spans="1:12" x14ac:dyDescent="0.25">
      <c r="A82" s="3" t="s">
        <v>151</v>
      </c>
      <c r="B82" s="4" t="s">
        <v>152</v>
      </c>
      <c r="L82" t="str">
        <f t="shared" si="1"/>
        <v xml:space="preserve">Beständigkeit gegenüber Electrostatic Discharge (ESD) </v>
      </c>
    </row>
    <row r="83" spans="1:12" x14ac:dyDescent="0.25">
      <c r="A83" s="3" t="s">
        <v>153</v>
      </c>
      <c r="B83" s="4" t="s">
        <v>154</v>
      </c>
      <c r="L83" t="str">
        <f t="shared" si="1"/>
        <v>Bestätigung Kunde</v>
      </c>
    </row>
    <row r="84" spans="1:12" x14ac:dyDescent="0.25">
      <c r="A84" s="3" t="s">
        <v>155</v>
      </c>
      <c r="B84" s="4" t="s">
        <v>156</v>
      </c>
      <c r="L84" t="str">
        <f t="shared" si="1"/>
        <v>Bestätigung Organisation</v>
      </c>
    </row>
    <row r="85" spans="1:12" ht="41.5" x14ac:dyDescent="0.25">
      <c r="A85" s="4" t="s">
        <v>157</v>
      </c>
      <c r="B85" s="4" t="s">
        <v>158</v>
      </c>
      <c r="L85" t="str">
        <f t="shared" si="1"/>
        <v>Hiermit wird bestätigt, dass das PPF-Verfahren entsprechend den Vereinbarungen der Abstimmung zum PPF-Verfahren und nach den Vorgaben gemäß VDA Band 2 durchgeführt wurde.</v>
      </c>
    </row>
    <row r="86" spans="1:12" x14ac:dyDescent="0.25">
      <c r="A86" s="3" t="s">
        <v>159</v>
      </c>
      <c r="B86" s="4" t="s">
        <v>160</v>
      </c>
      <c r="L86" t="str">
        <f t="shared" si="1"/>
        <v>Bestätigung Organisation:</v>
      </c>
    </row>
    <row r="87" spans="1:12" ht="27.65" x14ac:dyDescent="0.25">
      <c r="A87" s="4" t="s">
        <v>161</v>
      </c>
      <c r="B87" s="4" t="s">
        <v>162</v>
      </c>
      <c r="L87" t="str">
        <f t="shared" si="1"/>
        <v>Bestellnr. PPF-Muster</v>
      </c>
    </row>
    <row r="88" spans="1:12" x14ac:dyDescent="0.25">
      <c r="A88" s="3" t="s">
        <v>163</v>
      </c>
      <c r="B88" s="4" t="s">
        <v>164</v>
      </c>
      <c r="L88" t="str">
        <f t="shared" si="1"/>
        <v>Blatt</v>
      </c>
    </row>
    <row r="89" spans="1:12" x14ac:dyDescent="0.25">
      <c r="A89" s="3" t="s">
        <v>165</v>
      </c>
      <c r="B89" s="4" t="s">
        <v>166</v>
      </c>
      <c r="L89" t="str">
        <f t="shared" si="1"/>
        <v>Chargennummer</v>
      </c>
    </row>
    <row r="90" spans="1:12" x14ac:dyDescent="0.25">
      <c r="A90" s="3" t="s">
        <v>167</v>
      </c>
      <c r="B90" s="4" t="s">
        <v>168</v>
      </c>
      <c r="L90" t="str">
        <f t="shared" si="1"/>
        <v>Chemische Analysen</v>
      </c>
    </row>
    <row r="91" spans="1:12" x14ac:dyDescent="0.25">
      <c r="A91" s="3" t="s">
        <v>169</v>
      </c>
      <c r="B91" s="4" t="s">
        <v>170</v>
      </c>
      <c r="L91" t="str">
        <f t="shared" si="1"/>
        <v>Datum</v>
      </c>
    </row>
    <row r="92" spans="1:12" x14ac:dyDescent="0.25">
      <c r="A92" s="3" t="s">
        <v>171</v>
      </c>
      <c r="B92" s="4" t="s">
        <v>172</v>
      </c>
      <c r="L92" t="str">
        <f t="shared" si="1"/>
        <v>Dauer in Arbeitstagen</v>
      </c>
    </row>
    <row r="93" spans="1:12" ht="27.65" x14ac:dyDescent="0.25">
      <c r="A93" s="4" t="s">
        <v>173</v>
      </c>
      <c r="B93" s="4" t="s">
        <v>174</v>
      </c>
      <c r="L93" t="str">
        <f t="shared" si="1"/>
        <v>Deckblatt zum 
PPF-Bericht</v>
      </c>
    </row>
    <row r="94" spans="1:12" x14ac:dyDescent="0.25">
      <c r="A94" s="4" t="s">
        <v>175</v>
      </c>
      <c r="B94" s="4" t="s">
        <v>176</v>
      </c>
      <c r="L94" t="str">
        <f t="shared" si="1"/>
        <v>PPF-Deckblatt/PPF-Bewertung</v>
      </c>
    </row>
    <row r="95" spans="1:12" ht="15.7" customHeight="1" x14ac:dyDescent="0.25">
      <c r="A95" s="3" t="s">
        <v>177</v>
      </c>
      <c r="B95" s="4" t="s">
        <v>178</v>
      </c>
      <c r="L95" t="str">
        <f t="shared" si="1"/>
        <v>Der IMDS-Datensatz wurde erstellt unter der MDB-ID-Nr.:</v>
      </c>
    </row>
    <row r="96" spans="1:12" ht="55.3" x14ac:dyDescent="0.25">
      <c r="A96" s="4" t="s">
        <v>179</v>
      </c>
      <c r="B96" s="4" t="s">
        <v>180</v>
      </c>
      <c r="L96" t="str">
        <f t="shared" si="1"/>
        <v>Der Kunde verzichtet auf die Vorlage von Dokumenten. 
Durchführung und Dokumentation des PPF-Verfahrens erfolgen ausschließlich innerhalb der Organisation.
Der Kunde schließt sich der Freigabeempfehlung der Organisation an.</v>
      </c>
    </row>
    <row r="97" spans="1:12" ht="15.7" customHeight="1" x14ac:dyDescent="0.25">
      <c r="A97" s="3" t="s">
        <v>181</v>
      </c>
      <c r="B97" s="4" t="s">
        <v>182</v>
      </c>
      <c r="L97" t="str">
        <f t="shared" si="1"/>
        <v>Design-FMEA</v>
      </c>
    </row>
    <row r="98" spans="1:12" ht="15.7" customHeight="1" x14ac:dyDescent="0.25">
      <c r="A98" s="3" t="s">
        <v>183</v>
      </c>
      <c r="B98" s="4" t="s">
        <v>184</v>
      </c>
      <c r="L98" t="str">
        <f t="shared" si="1"/>
        <v>Diagnosestand</v>
      </c>
    </row>
    <row r="99" spans="1:12" ht="27.65" x14ac:dyDescent="0.25">
      <c r="A99" s="4" t="s">
        <v>185</v>
      </c>
      <c r="B99" s="4" t="s">
        <v>186</v>
      </c>
      <c r="L99" t="str">
        <f t="shared" si="1"/>
        <v>Die vorgestellten Muster wurden bezüglich der nachzuweisenden Merkmale mit serienmäßigen Betriebsmitteln unter serienmäßigen</v>
      </c>
    </row>
    <row r="100" spans="1:12" ht="27.65" x14ac:dyDescent="0.25">
      <c r="A100" s="4" t="s">
        <v>187</v>
      </c>
      <c r="B100" s="4" t="s">
        <v>188</v>
      </c>
      <c r="L100" t="str">
        <f t="shared" si="1"/>
        <v>Bedingungen am Serienstandort hergestellt bzw. bei „sonstigen Mustern“ gemäß Vereinbarung zwischen Organisation und Kunde</v>
      </c>
    </row>
    <row r="101" spans="1:12" ht="27.65" x14ac:dyDescent="0.25">
      <c r="A101" s="4" t="s">
        <v>189</v>
      </c>
      <c r="B101" s="4" t="s">
        <v>190</v>
      </c>
      <c r="L101" t="str">
        <f t="shared" si="1"/>
        <v>(als Anlage beigefügt). Bezüglich dieser Merkmale sind keine Änderungen bekannt bzw. geplant. Die bei unseren Prüfungen und</v>
      </c>
    </row>
    <row r="102" spans="1:12" ht="27.65" x14ac:dyDescent="0.25">
      <c r="A102" s="4" t="s">
        <v>191</v>
      </c>
      <c r="B102" s="4" t="s">
        <v>192</v>
      </c>
      <c r="L102" t="str">
        <f t="shared" si="1"/>
        <v>der Freigabe erzielten Ergebnisse können für eine aktualisierte PPF-Dokumentation übernommen werden.  Sollten trotzdem Änderungen an</v>
      </c>
    </row>
    <row r="103" spans="1:12" ht="27.65" x14ac:dyDescent="0.25">
      <c r="A103" s="4" t="s">
        <v>193</v>
      </c>
      <c r="B103" s="4" t="s">
        <v>194</v>
      </c>
      <c r="L103" t="str">
        <f t="shared" si="1"/>
        <v>Teil und/oder Produktionsprozess notwendig sein, werden wir dies bei der aktualisierten PPF-Dokumentation anzeigen.</v>
      </c>
    </row>
    <row r="104" spans="1:12" ht="15.7" customHeight="1" x14ac:dyDescent="0.25">
      <c r="A104" s="3" t="s">
        <v>195</v>
      </c>
      <c r="B104" s="4" t="s">
        <v>196</v>
      </c>
      <c r="L104" t="str">
        <f t="shared" si="1"/>
        <v>Dokument</v>
      </c>
    </row>
    <row r="105" spans="1:12" x14ac:dyDescent="0.25">
      <c r="A105" s="3" t="s">
        <v>197</v>
      </c>
      <c r="B105" s="4" t="s">
        <v>198</v>
      </c>
      <c r="L105" t="str">
        <f t="shared" si="1"/>
        <v>Dokumentation der technischen SW-Spezifikationen</v>
      </c>
    </row>
    <row r="106" spans="1:12" x14ac:dyDescent="0.25">
      <c r="A106" s="3" t="s">
        <v>199</v>
      </c>
      <c r="B106" s="4" t="s">
        <v>200</v>
      </c>
      <c r="L106" t="str">
        <f t="shared" si="1"/>
        <v>Dokumentation der Vereinbarung zur Requalifikation</v>
      </c>
    </row>
    <row r="107" spans="1:12" ht="41.5" x14ac:dyDescent="0.25">
      <c r="A107" s="4" t="s">
        <v>201</v>
      </c>
      <c r="B107" s="4" t="s">
        <v>202</v>
      </c>
      <c r="L107" t="str">
        <f t="shared" si="1"/>
        <v>Dokumentation der Vereinbarungen zum Befundungs- und Analyseprozess
- Reklamationsbearbeitung (z.B. 8D)
- Schadteilanalyse Feld</v>
      </c>
    </row>
    <row r="108" spans="1:12" x14ac:dyDescent="0.25">
      <c r="A108" s="3" t="s">
        <v>203</v>
      </c>
      <c r="B108" s="4" t="s">
        <v>204</v>
      </c>
      <c r="L108" t="str">
        <f t="shared" si="1"/>
        <v>Dokumentation der während der gesamten Projektlaufzeit eingesetzten Entwicklungswerkzeuge</v>
      </c>
    </row>
    <row r="109" spans="1:12" x14ac:dyDescent="0.25">
      <c r="A109" s="3" t="s">
        <v>205</v>
      </c>
      <c r="B109" s="4" t="s">
        <v>206</v>
      </c>
      <c r="L109" t="str">
        <f t="shared" si="1"/>
        <v>Dokumentation der während der gesamten Projektlaufzeit eingesetzten Testwerkzeuge</v>
      </c>
    </row>
    <row r="110" spans="1:12" ht="15.7" customHeight="1" x14ac:dyDescent="0.25">
      <c r="A110" s="3" t="s">
        <v>207</v>
      </c>
      <c r="B110" s="4" t="s">
        <v>208</v>
      </c>
      <c r="L110" t="str">
        <f t="shared" si="1"/>
        <v>Dokumentation des Versionsmanagements (Baseline, Konfigurationen, Änderungshistorie)</v>
      </c>
    </row>
    <row r="111" spans="1:12" x14ac:dyDescent="0.25">
      <c r="A111" s="3" t="s">
        <v>209</v>
      </c>
      <c r="B111" s="4" t="s">
        <v>210</v>
      </c>
      <c r="L111" t="str">
        <f t="shared" si="1"/>
        <v>Dokumentation über FOSS (Free-and-Open-Source-Software)</v>
      </c>
    </row>
    <row r="112" spans="1:12" x14ac:dyDescent="0.25">
      <c r="A112" s="3" t="s">
        <v>211</v>
      </c>
      <c r="B112" s="4" t="s">
        <v>212</v>
      </c>
      <c r="L112" t="str">
        <f t="shared" si="1"/>
        <v>Dokumenten-nummer</v>
      </c>
    </row>
    <row r="113" spans="1:12" ht="15.7" customHeight="1" x14ac:dyDescent="0.25">
      <c r="A113" s="3" t="s">
        <v>213</v>
      </c>
      <c r="B113" s="4" t="s">
        <v>214</v>
      </c>
      <c r="L113" t="str">
        <f t="shared" si="1"/>
        <v>Eignungsnachweis der eingesetzten Ladungsträger inkl. Lagerung</v>
      </c>
    </row>
    <row r="114" spans="1:12" x14ac:dyDescent="0.25">
      <c r="A114" s="3" t="s">
        <v>215</v>
      </c>
      <c r="B114" s="4" t="s">
        <v>216</v>
      </c>
      <c r="L114" t="str">
        <f t="shared" si="1"/>
        <v>Einkauf (optional)</v>
      </c>
    </row>
    <row r="115" spans="1:12" x14ac:dyDescent="0.25">
      <c r="A115" s="3" t="s">
        <v>217</v>
      </c>
      <c r="B115" s="4" t="s">
        <v>218</v>
      </c>
      <c r="L115" t="str">
        <f t="shared" si="1"/>
        <v>Einzelbewertung durch die Organisation</v>
      </c>
    </row>
    <row r="116" spans="1:12" x14ac:dyDescent="0.25">
      <c r="A116" s="3" t="s">
        <v>219</v>
      </c>
      <c r="B116" s="4" t="s">
        <v>220</v>
      </c>
      <c r="L116" t="str">
        <f t="shared" si="1"/>
        <v>Einzelteilmessung</v>
      </c>
    </row>
    <row r="117" spans="1:12" x14ac:dyDescent="0.25">
      <c r="A117" s="3" t="s">
        <v>221</v>
      </c>
      <c r="B117" s="4" t="s">
        <v>222</v>
      </c>
      <c r="L117" t="str">
        <f t="shared" si="1"/>
        <v>Elektrische Sicherheit / Hochvolt-Sicherheit</v>
      </c>
    </row>
    <row r="118" spans="1:12" x14ac:dyDescent="0.25">
      <c r="A118" s="3" t="s">
        <v>223</v>
      </c>
      <c r="B118" s="4" t="s">
        <v>224</v>
      </c>
      <c r="L118" t="str">
        <f t="shared" si="1"/>
        <v>Elektromagnetische Verträglichkeit (EMV)</v>
      </c>
    </row>
    <row r="119" spans="1:12" x14ac:dyDescent="0.25">
      <c r="A119" s="3" t="s">
        <v>225</v>
      </c>
      <c r="B119" s="4" t="s">
        <v>226</v>
      </c>
      <c r="L119" t="str">
        <f t="shared" si="1"/>
        <v>E-Mail/Fax-Nr.</v>
      </c>
    </row>
    <row r="120" spans="1:12" x14ac:dyDescent="0.25">
      <c r="A120" s="3" t="s">
        <v>225</v>
      </c>
      <c r="B120" s="4" t="s">
        <v>226</v>
      </c>
      <c r="L120" t="str">
        <f t="shared" si="1"/>
        <v>E-Mail/Fax-Nr.</v>
      </c>
    </row>
    <row r="121" spans="1:12" x14ac:dyDescent="0.25">
      <c r="A121" s="3" t="s">
        <v>227</v>
      </c>
      <c r="B121" s="4" t="s">
        <v>228</v>
      </c>
      <c r="L121" t="str">
        <f t="shared" si="1"/>
        <v>Empfängerstandort</v>
      </c>
    </row>
    <row r="122" spans="1:12" ht="15.7" customHeight="1" x14ac:dyDescent="0.25">
      <c r="A122" s="3" t="s">
        <v>229</v>
      </c>
      <c r="B122" s="4" t="s">
        <v>230</v>
      </c>
      <c r="L122" t="str">
        <f t="shared" si="1"/>
        <v>Empfehlung durch die Organisation</v>
      </c>
    </row>
    <row r="123" spans="1:12" x14ac:dyDescent="0.25">
      <c r="A123" s="3" t="s">
        <v>231</v>
      </c>
      <c r="B123" s="4" t="s">
        <v>232</v>
      </c>
      <c r="L123" t="str">
        <f t="shared" si="1"/>
        <v>Endtermin des PPF-Verfahrens</v>
      </c>
    </row>
    <row r="124" spans="1:12" x14ac:dyDescent="0.25">
      <c r="A124" s="3" t="s">
        <v>233</v>
      </c>
      <c r="B124" s="4" t="s">
        <v>234</v>
      </c>
      <c r="L124" t="str">
        <f t="shared" si="1"/>
        <v>Entscheidung Kunde</v>
      </c>
    </row>
    <row r="125" spans="1:12" ht="27.65" x14ac:dyDescent="0.25">
      <c r="A125" s="4" t="s">
        <v>235</v>
      </c>
      <c r="B125" s="4" t="s">
        <v>236</v>
      </c>
      <c r="L125" t="str">
        <f t="shared" si="1"/>
        <v>Entspricht nicht dem Serienstand,
Kundenakzeptanz liegt nicht vor</v>
      </c>
    </row>
    <row r="126" spans="1:12" x14ac:dyDescent="0.25">
      <c r="A126" s="4" t="s">
        <v>237</v>
      </c>
      <c r="B126" s="4" t="s">
        <v>238</v>
      </c>
      <c r="L126" t="str">
        <f t="shared" si="1"/>
        <v xml:space="preserve">Entspricht nicht dem Serienstand, Kundenakzeptanz liegt vor </v>
      </c>
    </row>
    <row r="127" spans="1:12" x14ac:dyDescent="0.25">
      <c r="A127" s="3" t="s">
        <v>239</v>
      </c>
      <c r="B127" s="4" t="s">
        <v>240</v>
      </c>
      <c r="L127" t="str">
        <f t="shared" si="1"/>
        <v>Entwicklung (optional)</v>
      </c>
    </row>
    <row r="128" spans="1:12" ht="41.5" x14ac:dyDescent="0.25">
      <c r="A128" s="4" t="s">
        <v>241</v>
      </c>
      <c r="B128" s="4" t="s">
        <v>242</v>
      </c>
      <c r="L128" t="str">
        <f t="shared" si="1"/>
        <v>Erforderliches Personal verfügbar und geschult,
Arbeits- und Prüfanweisungen 
vollständig</v>
      </c>
    </row>
    <row r="129" spans="1:12" x14ac:dyDescent="0.25">
      <c r="A129" s="3" t="s">
        <v>243</v>
      </c>
      <c r="B129" s="4" t="s">
        <v>244</v>
      </c>
      <c r="L129" t="str">
        <f t="shared" si="1"/>
        <v>Ersteinsatz</v>
      </c>
    </row>
    <row r="130" spans="1:12" x14ac:dyDescent="0.25">
      <c r="A130" s="3" t="s">
        <v>245</v>
      </c>
      <c r="B130" s="4" t="s">
        <v>246</v>
      </c>
      <c r="L130" t="str">
        <f t="shared" si="1"/>
        <v>Erstlieferdatum</v>
      </c>
    </row>
    <row r="131" spans="1:12" x14ac:dyDescent="0.25">
      <c r="A131" s="3" t="s">
        <v>247</v>
      </c>
      <c r="B131" s="4" t="s">
        <v>248</v>
      </c>
      <c r="L131" t="str">
        <f t="shared" si="1"/>
        <v>Farbabhängige Eigenschaften</v>
      </c>
    </row>
    <row r="132" spans="1:12" x14ac:dyDescent="0.25">
      <c r="A132" s="3" t="s">
        <v>249</v>
      </c>
      <c r="B132" s="4" t="s">
        <v>250</v>
      </c>
      <c r="L132" t="str">
        <f t="shared" ref="L132:L195" si="2">VLOOKUP(A132,A:J,$L$1,FALSE)</f>
        <v>Farbmessung und visuelle Eigenbeurteilung</v>
      </c>
    </row>
    <row r="133" spans="1:12" x14ac:dyDescent="0.25">
      <c r="A133" s="3" t="s">
        <v>251</v>
      </c>
      <c r="B133" s="4" t="s">
        <v>252</v>
      </c>
      <c r="L133" t="str">
        <f t="shared" si="2"/>
        <v>Farbton</v>
      </c>
    </row>
    <row r="134" spans="1:12" x14ac:dyDescent="0.25">
      <c r="A134" s="3" t="s">
        <v>253</v>
      </c>
      <c r="B134" s="4" t="s">
        <v>254</v>
      </c>
      <c r="L134" t="str">
        <f t="shared" si="2"/>
        <v>Fertigung (optional)</v>
      </c>
    </row>
    <row r="135" spans="1:12" ht="41.5" x14ac:dyDescent="0.25">
      <c r="A135" s="4" t="s">
        <v>255</v>
      </c>
      <c r="B135" s="4" t="s">
        <v>256</v>
      </c>
      <c r="L135" t="str">
        <f t="shared" si="2"/>
        <v xml:space="preserve">Fertigung am Produktionsstandort 
durch die Organisation abgenommen
(Fertigungslayout umgesetzt, Verkettung Anlagen umgesetzt) </v>
      </c>
    </row>
    <row r="136" spans="1:12" ht="55.3" x14ac:dyDescent="0.25">
      <c r="A136" s="4" t="s">
        <v>257</v>
      </c>
      <c r="B136" s="4" t="s">
        <v>258</v>
      </c>
      <c r="L136" t="str">
        <f t="shared" si="2"/>
        <v>Fertigung am Produktionsstandort 
durch die Organisation noch nicht abgenommen; 
Keine Qualitäts-beeinträchtigungen 
in der Serie zu erwarten</v>
      </c>
    </row>
    <row r="137" spans="1:12" ht="55.3" x14ac:dyDescent="0.25">
      <c r="A137" s="4" t="s">
        <v>259</v>
      </c>
      <c r="B137" s="4" t="s">
        <v>260</v>
      </c>
      <c r="L137" t="str">
        <f t="shared" si="2"/>
        <v>Fertigung nicht am Produktionsstandort; 
Qualitätsbeeinträchtigun-gen möglich</v>
      </c>
    </row>
    <row r="138" spans="1:12" x14ac:dyDescent="0.25">
      <c r="A138" s="3" t="s">
        <v>261</v>
      </c>
      <c r="B138" s="4" t="s">
        <v>262</v>
      </c>
      <c r="L138" t="str">
        <f t="shared" si="2"/>
        <v>Festlegung des Kontextes („Scope“) des zu liefernden Softwareproduktes</v>
      </c>
    </row>
    <row r="139" spans="1:12" x14ac:dyDescent="0.25">
      <c r="A139" s="3" t="s">
        <v>263</v>
      </c>
      <c r="B139" s="4" t="s">
        <v>264</v>
      </c>
      <c r="L139" t="str">
        <f t="shared" si="2"/>
        <v>Festlegung Grenzmuster</v>
      </c>
    </row>
    <row r="140" spans="1:12" x14ac:dyDescent="0.25">
      <c r="A140" s="3" t="s">
        <v>265</v>
      </c>
      <c r="B140" s="4" t="s">
        <v>266</v>
      </c>
      <c r="L140" t="str">
        <f t="shared" si="2"/>
        <v>Festlegung Porenklassen</v>
      </c>
    </row>
    <row r="141" spans="1:12" x14ac:dyDescent="0.25">
      <c r="A141" s="3" t="s">
        <v>267</v>
      </c>
      <c r="B141" s="4" t="s">
        <v>268</v>
      </c>
      <c r="L141" t="str">
        <f t="shared" si="2"/>
        <v>Freigabe Einzelteile</v>
      </c>
    </row>
    <row r="142" spans="1:12" x14ac:dyDescent="0.25">
      <c r="A142" s="3" t="s">
        <v>269</v>
      </c>
      <c r="B142" s="4" t="s">
        <v>270</v>
      </c>
      <c r="L142" t="str">
        <f t="shared" si="2"/>
        <v>Freigabe Hilfs- und Betriebsstoffe</v>
      </c>
    </row>
    <row r="143" spans="1:12" x14ac:dyDescent="0.25">
      <c r="A143" s="3" t="s">
        <v>271</v>
      </c>
      <c r="B143" s="4" t="s">
        <v>272</v>
      </c>
      <c r="L143" t="str">
        <f t="shared" si="2"/>
        <v>Freigabe Rohteile</v>
      </c>
    </row>
    <row r="144" spans="1:12" x14ac:dyDescent="0.25">
      <c r="A144" s="3" t="s">
        <v>273</v>
      </c>
      <c r="B144" s="4" t="s">
        <v>274</v>
      </c>
      <c r="L144" t="str">
        <f t="shared" si="2"/>
        <v>Funktion</v>
      </c>
    </row>
    <row r="145" spans="1:12" x14ac:dyDescent="0.25">
      <c r="A145" s="3" t="s">
        <v>275</v>
      </c>
      <c r="B145" s="4" t="s">
        <v>276</v>
      </c>
      <c r="L145" t="str">
        <f t="shared" si="2"/>
        <v>Funktion/EMV/ ESD</v>
      </c>
    </row>
    <row r="146" spans="1:12" ht="27.65" x14ac:dyDescent="0.25">
      <c r="A146" s="4" t="s">
        <v>277</v>
      </c>
      <c r="B146" s="4" t="s">
        <v>278</v>
      </c>
      <c r="L146" t="str">
        <f t="shared" si="2"/>
        <v>Funktion erfüllt,
entspricht Spezifikation</v>
      </c>
    </row>
    <row r="147" spans="1:12" ht="27.65" x14ac:dyDescent="0.25">
      <c r="A147" s="4" t="s">
        <v>279</v>
      </c>
      <c r="B147" s="4" t="s">
        <v>280</v>
      </c>
      <c r="L147" t="str">
        <f t="shared" si="2"/>
        <v>Funktion n. i. O. bzw. Funktion nicht nachgewiesen,
Spezifikation nicht erfüllt</v>
      </c>
    </row>
    <row r="148" spans="1:12" x14ac:dyDescent="0.25">
      <c r="A148" s="3" t="s">
        <v>281</v>
      </c>
      <c r="B148" s="4" t="s">
        <v>282</v>
      </c>
      <c r="L148" t="str">
        <f t="shared" si="2"/>
        <v>Funktionsprüfung gemäß KLH/Spezifikation/Funktions-vorschriften</v>
      </c>
    </row>
    <row r="149" spans="1:12" ht="15.7" customHeight="1" x14ac:dyDescent="0.25">
      <c r="A149" s="3" t="s">
        <v>283</v>
      </c>
      <c r="B149" s="4" t="s">
        <v>284</v>
      </c>
      <c r="L149" t="str">
        <f t="shared" si="2"/>
        <v>Gemäß Prozessablauf</v>
      </c>
    </row>
    <row r="150" spans="1:12" ht="15.7" customHeight="1" x14ac:dyDescent="0.25">
      <c r="A150" s="3" t="s">
        <v>285</v>
      </c>
      <c r="B150" s="4" t="s">
        <v>286</v>
      </c>
      <c r="L150" t="str">
        <f t="shared" si="2"/>
        <v>Genehmigte Konstruktionsänderungen</v>
      </c>
    </row>
    <row r="151" spans="1:12" x14ac:dyDescent="0.25">
      <c r="A151" s="3" t="s">
        <v>287</v>
      </c>
      <c r="B151" s="4" t="s">
        <v>288</v>
      </c>
      <c r="L151" t="str">
        <f t="shared" si="2"/>
        <v>Generelle Nachweise</v>
      </c>
    </row>
    <row r="152" spans="1:12" x14ac:dyDescent="0.25">
      <c r="A152" s="3" t="s">
        <v>287</v>
      </c>
      <c r="B152" s="4" t="s">
        <v>288</v>
      </c>
      <c r="L152" t="str">
        <f t="shared" si="2"/>
        <v>Generelle Nachweise</v>
      </c>
    </row>
    <row r="153" spans="1:12" x14ac:dyDescent="0.25">
      <c r="A153" s="3" t="s">
        <v>289</v>
      </c>
      <c r="B153" s="4" t="s">
        <v>290</v>
      </c>
      <c r="L153" t="str">
        <f t="shared" si="2"/>
        <v>Geometrie, Maß</v>
      </c>
    </row>
    <row r="154" spans="1:12" x14ac:dyDescent="0.25">
      <c r="A154" s="3" t="s">
        <v>291</v>
      </c>
      <c r="B154" s="4" t="s">
        <v>292</v>
      </c>
      <c r="L154" t="str">
        <f t="shared" si="2"/>
        <v>Geruch</v>
      </c>
    </row>
    <row r="155" spans="1:12" x14ac:dyDescent="0.25">
      <c r="A155" s="3" t="s">
        <v>293</v>
      </c>
      <c r="B155" s="4" t="s">
        <v>292</v>
      </c>
      <c r="L155" t="str">
        <f t="shared" si="2"/>
        <v>Geruchsprüfung</v>
      </c>
    </row>
    <row r="156" spans="1:12" x14ac:dyDescent="0.25">
      <c r="A156" s="3" t="s">
        <v>294</v>
      </c>
      <c r="B156" s="4" t="s">
        <v>295</v>
      </c>
      <c r="L156" t="str">
        <f t="shared" si="2"/>
        <v>Gestuftes PPF-Verfahren</v>
      </c>
    </row>
    <row r="157" spans="1:12" ht="15.7" customHeight="1" x14ac:dyDescent="0.25">
      <c r="A157" s="3" t="s">
        <v>296</v>
      </c>
      <c r="B157" s="4" t="s">
        <v>297</v>
      </c>
      <c r="L157" t="str">
        <f t="shared" si="2"/>
        <v>gestuftes PPF-Verfahren (Bitte unten vereinbaren, die Termine der einzelnen PPF-Stufen angeben und die notwendigen Dokumente je Vorgang planen)</v>
      </c>
    </row>
    <row r="158" spans="1:12" x14ac:dyDescent="0.25">
      <c r="A158" s="3" t="s">
        <v>298</v>
      </c>
      <c r="B158" s="4" t="s">
        <v>299</v>
      </c>
      <c r="L158" t="str">
        <f t="shared" si="2"/>
        <v>ggf. Anhang für Auflistung aller betroffenen Sachnrn. verwenden</v>
      </c>
    </row>
    <row r="159" spans="1:12" x14ac:dyDescent="0.25">
      <c r="A159" s="3" t="s">
        <v>300</v>
      </c>
      <c r="B159" s="4" t="s">
        <v>301</v>
      </c>
      <c r="L159" t="str">
        <f t="shared" si="2"/>
        <v>Grund der Berichterstellung</v>
      </c>
    </row>
    <row r="160" spans="1:12" x14ac:dyDescent="0.25">
      <c r="A160" s="3" t="s">
        <v>302</v>
      </c>
      <c r="B160" s="4" t="s">
        <v>303</v>
      </c>
      <c r="L160" t="str">
        <f t="shared" si="2"/>
        <v>Gültigkeit</v>
      </c>
    </row>
    <row r="161" spans="1:12" x14ac:dyDescent="0.25">
      <c r="A161" s="3" t="s">
        <v>304</v>
      </c>
      <c r="B161" s="4" t="s">
        <v>305</v>
      </c>
      <c r="L161" t="str">
        <f t="shared" si="2"/>
        <v>Haptik</v>
      </c>
    </row>
    <row r="162" spans="1:12" x14ac:dyDescent="0.25">
      <c r="A162" s="3" t="s">
        <v>306</v>
      </c>
      <c r="B162" s="4" t="s">
        <v>305</v>
      </c>
      <c r="L162" t="str">
        <f t="shared" si="2"/>
        <v>Haptikprüfung</v>
      </c>
    </row>
    <row r="163" spans="1:12" x14ac:dyDescent="0.25">
      <c r="A163" s="3" t="s">
        <v>307</v>
      </c>
      <c r="B163" s="4" t="s">
        <v>308</v>
      </c>
      <c r="L163" t="str">
        <f t="shared" si="2"/>
        <v>Hardwarefreigabe</v>
      </c>
    </row>
    <row r="164" spans="1:12" ht="15.7" customHeight="1" x14ac:dyDescent="0.25">
      <c r="A164" s="3" t="s">
        <v>309</v>
      </c>
      <c r="B164" s="4" t="s">
        <v>310</v>
      </c>
      <c r="L164" t="str">
        <f t="shared" si="2"/>
        <v>Hardwarefreigabe erforderlich</v>
      </c>
    </row>
    <row r="165" spans="1:12" x14ac:dyDescent="0.25">
      <c r="A165" s="3" t="s">
        <v>309</v>
      </c>
      <c r="B165" s="4" t="s">
        <v>310</v>
      </c>
      <c r="L165" t="str">
        <f t="shared" si="2"/>
        <v>Hardwarefreigabe erforderlich</v>
      </c>
    </row>
    <row r="166" spans="1:12" x14ac:dyDescent="0.25">
      <c r="A166" s="3" t="s">
        <v>311</v>
      </c>
      <c r="B166" s="4" t="s">
        <v>312</v>
      </c>
      <c r="L166" t="str">
        <f t="shared" si="2"/>
        <v>Hardwarestand</v>
      </c>
    </row>
    <row r="167" spans="1:12" x14ac:dyDescent="0.25">
      <c r="A167" s="3" t="s">
        <v>313</v>
      </c>
      <c r="B167" s="4" t="s">
        <v>314</v>
      </c>
      <c r="L167" t="str">
        <f t="shared" si="2"/>
        <v xml:space="preserve">i. O.  </v>
      </c>
    </row>
    <row r="168" spans="1:12" x14ac:dyDescent="0.25">
      <c r="A168" s="3" t="s">
        <v>315</v>
      </c>
      <c r="B168" s="4" t="s">
        <v>316</v>
      </c>
      <c r="L168" t="str">
        <f t="shared" si="2"/>
        <v>IMDS-ID Kunde</v>
      </c>
    </row>
    <row r="169" spans="1:12" x14ac:dyDescent="0.25">
      <c r="A169" s="3" t="s">
        <v>317</v>
      </c>
      <c r="B169" s="4" t="s">
        <v>318</v>
      </c>
      <c r="L169" t="str">
        <f t="shared" si="2"/>
        <v>Inhalte</v>
      </c>
    </row>
    <row r="170" spans="1:12" x14ac:dyDescent="0.25">
      <c r="A170" s="3" t="s">
        <v>319</v>
      </c>
      <c r="B170" s="4" t="s">
        <v>320</v>
      </c>
      <c r="L170" t="str">
        <f t="shared" si="2"/>
        <v>Gesamtbewertung durch die Organisation</v>
      </c>
    </row>
    <row r="171" spans="1:12" x14ac:dyDescent="0.25">
      <c r="A171" s="3" t="s">
        <v>321</v>
      </c>
      <c r="B171" s="4" t="s">
        <v>322</v>
      </c>
      <c r="L171" t="str">
        <f t="shared" si="2"/>
        <v>IST-Werte Organisation</v>
      </c>
    </row>
    <row r="172" spans="1:12" x14ac:dyDescent="0.25">
      <c r="A172" s="3" t="s">
        <v>323</v>
      </c>
      <c r="B172" s="4" t="s">
        <v>324</v>
      </c>
      <c r="L172" t="str">
        <f t="shared" si="2"/>
        <v>Kategorie</v>
      </c>
    </row>
    <row r="173" spans="1:12" ht="27.65" x14ac:dyDescent="0.25">
      <c r="A173" s="4" t="s">
        <v>325</v>
      </c>
      <c r="B173" s="4" t="s">
        <v>326</v>
      </c>
      <c r="L173" t="str">
        <f t="shared" si="2"/>
        <v>Kein geschultes oder in ausreichender Anzahl verfügbares Personal,
Qualitätsbeeinträchtigun-gen möglich (4)</v>
      </c>
    </row>
    <row r="174" spans="1:12" ht="41.5" x14ac:dyDescent="0.25">
      <c r="A174" s="4" t="s">
        <v>327</v>
      </c>
      <c r="B174" s="4" t="s">
        <v>328</v>
      </c>
      <c r="L174" t="str">
        <f t="shared" si="2"/>
        <v>Qualifiziertes Personal nicht in ausreichender Anzahl verfügbar:
Qualitätsbeeinträchtigungen möglich
Arbeits- und/oder Prüfanweisungen unvollständig</v>
      </c>
    </row>
    <row r="175" spans="1:12" ht="27.65" x14ac:dyDescent="0.25">
      <c r="A175" s="4" t="s">
        <v>329</v>
      </c>
      <c r="B175" s="4" t="s">
        <v>330</v>
      </c>
      <c r="L175" t="str">
        <f t="shared" si="2"/>
        <v xml:space="preserve">Kein Serienwerkstoff oder andere Verarbeitung,
Kundenakzeptanz liegt vor </v>
      </c>
    </row>
    <row r="176" spans="1:12" ht="27.65" x14ac:dyDescent="0.25">
      <c r="A176" s="4" t="s">
        <v>331</v>
      </c>
      <c r="B176" s="4" t="s">
        <v>332</v>
      </c>
      <c r="L176" t="str">
        <f t="shared" si="2"/>
        <v>Kein Serienwerkstoff,
Spezifikation nicht erfüllt/nicht nachgewiesen</v>
      </c>
    </row>
    <row r="177" spans="1:12" x14ac:dyDescent="0.25">
      <c r="A177" s="3" t="s">
        <v>333</v>
      </c>
      <c r="B177" s="4" t="s">
        <v>334</v>
      </c>
      <c r="L177" t="str">
        <f t="shared" si="2"/>
        <v>Kennung/DUNS</v>
      </c>
    </row>
    <row r="178" spans="1:12" x14ac:dyDescent="0.25">
      <c r="A178" s="3" t="s">
        <v>335</v>
      </c>
      <c r="B178" s="4" t="s">
        <v>336</v>
      </c>
      <c r="L178" t="str">
        <f t="shared" si="2"/>
        <v>Kennzeichnung der Lieferung</v>
      </c>
    </row>
    <row r="179" spans="1:12" x14ac:dyDescent="0.25">
      <c r="A179" s="3" t="s">
        <v>337</v>
      </c>
      <c r="B179" s="4" t="s">
        <v>338</v>
      </c>
      <c r="L179" t="str">
        <f t="shared" si="2"/>
        <v>Kommentar</v>
      </c>
    </row>
    <row r="180" spans="1:12" x14ac:dyDescent="0.25">
      <c r="A180" s="3" t="s">
        <v>339</v>
      </c>
      <c r="B180" s="4" t="s">
        <v>340</v>
      </c>
      <c r="L180" t="str">
        <f t="shared" si="2"/>
        <v>Kommentar Kunde</v>
      </c>
    </row>
    <row r="181" spans="1:12" x14ac:dyDescent="0.25">
      <c r="A181" s="3" t="s">
        <v>341</v>
      </c>
      <c r="B181" s="4" t="s">
        <v>342</v>
      </c>
      <c r="L181" t="str">
        <f t="shared" si="2"/>
        <v>Kommentar Organisation</v>
      </c>
    </row>
    <row r="182" spans="1:12" x14ac:dyDescent="0.25">
      <c r="A182" s="3" t="s">
        <v>343</v>
      </c>
      <c r="B182" s="4" t="s">
        <v>344</v>
      </c>
      <c r="L182" t="str">
        <f t="shared" si="2"/>
        <v>Konstruktions-, Entwicklungsfreigaben</v>
      </c>
    </row>
    <row r="183" spans="1:12" s="7" customFormat="1" ht="27.65" x14ac:dyDescent="0.25">
      <c r="A183" s="4" t="s">
        <v>345</v>
      </c>
      <c r="B183" s="4" t="s">
        <v>346</v>
      </c>
      <c r="L183" t="str">
        <f t="shared" si="2"/>
        <v>Konstruktions-, Entwicklungsfreigaben der Organisation bei Entwicklungsverantwortung entsprechend Vereinbarung</v>
      </c>
    </row>
    <row r="184" spans="1:12" x14ac:dyDescent="0.25">
      <c r="A184" s="3" t="s">
        <v>347</v>
      </c>
      <c r="B184" s="4" t="s">
        <v>348</v>
      </c>
      <c r="L184" t="str">
        <f t="shared" si="2"/>
        <v>Kontaktinformationen</v>
      </c>
    </row>
    <row r="185" spans="1:12" x14ac:dyDescent="0.25">
      <c r="A185" s="3" t="s">
        <v>349</v>
      </c>
      <c r="B185" s="4" t="s">
        <v>350</v>
      </c>
      <c r="L185" t="str">
        <f t="shared" si="2"/>
        <v>Korrosion</v>
      </c>
    </row>
    <row r="186" spans="1:12" x14ac:dyDescent="0.25">
      <c r="A186" s="3" t="s">
        <v>351</v>
      </c>
      <c r="B186" s="4" t="s">
        <v>352</v>
      </c>
      <c r="L186" t="str">
        <f t="shared" si="2"/>
        <v>Korrosionsprüfung</v>
      </c>
    </row>
    <row r="187" spans="1:12" x14ac:dyDescent="0.25">
      <c r="A187" s="3" t="s">
        <v>353</v>
      </c>
      <c r="B187" s="4" t="s">
        <v>354</v>
      </c>
      <c r="L187" t="str">
        <f t="shared" si="2"/>
        <v>Kunde</v>
      </c>
    </row>
    <row r="188" spans="1:12" x14ac:dyDescent="0.25">
      <c r="A188" s="3" t="s">
        <v>355</v>
      </c>
      <c r="B188" s="4" t="s">
        <v>356</v>
      </c>
      <c r="L188" t="str">
        <f t="shared" si="2"/>
        <v>Kunde (Empfänger)</v>
      </c>
    </row>
    <row r="189" spans="1:12" ht="27.65" x14ac:dyDescent="0.25">
      <c r="A189" s="4" t="s">
        <v>357</v>
      </c>
      <c r="B189" s="4" t="s">
        <v>358</v>
      </c>
      <c r="L189" t="str">
        <f t="shared" si="2"/>
        <v>Kundenspezifische Teilestände
(z. B. TGS/ F-Stand/ Q-Stand, …)</v>
      </c>
    </row>
    <row r="190" spans="1:12" ht="27.65" x14ac:dyDescent="0.25">
      <c r="A190" s="4" t="s">
        <v>359</v>
      </c>
      <c r="B190" s="4" t="s">
        <v>360</v>
      </c>
      <c r="L190" t="str">
        <f t="shared" si="2"/>
        <v>Kunden-/Serientauglich (Anforderungen erfüllt oder Abweichungen nach Risikoanalyse akzeptiert)</v>
      </c>
    </row>
    <row r="191" spans="1:12" x14ac:dyDescent="0.25">
      <c r="A191" s="3" t="s">
        <v>361</v>
      </c>
      <c r="B191" s="4" t="s">
        <v>362</v>
      </c>
      <c r="L191" t="str">
        <f t="shared" si="2"/>
        <v>Kundentauglich/Serientauglich</v>
      </c>
    </row>
    <row r="192" spans="1:12" ht="27.65" x14ac:dyDescent="0.25">
      <c r="A192" s="4" t="s">
        <v>363</v>
      </c>
      <c r="B192" s="4" t="s">
        <v>364</v>
      </c>
      <c r="L192" t="str">
        <f t="shared" si="2"/>
        <v>Kunden-/Serientauglich nach Risikobewertung,
aktualisierte PPF-Dokumentation erforderlich</v>
      </c>
    </row>
    <row r="193" spans="1:12" x14ac:dyDescent="0.25">
      <c r="A193" s="3" t="s">
        <v>365</v>
      </c>
      <c r="B193" s="4" t="s">
        <v>366</v>
      </c>
      <c r="L193" t="str">
        <f t="shared" si="2"/>
        <v>Kundenteilnahme bei Prozessabnahme gewünscht</v>
      </c>
    </row>
    <row r="194" spans="1:12" x14ac:dyDescent="0.25">
      <c r="A194" s="3" t="s">
        <v>367</v>
      </c>
      <c r="B194" s="4" t="s">
        <v>368</v>
      </c>
      <c r="L194" t="str">
        <f t="shared" si="2"/>
        <v>Laborqualifizierung</v>
      </c>
    </row>
    <row r="195" spans="1:12" x14ac:dyDescent="0.25">
      <c r="A195" s="3" t="s">
        <v>369</v>
      </c>
      <c r="B195" s="4" t="s">
        <v>370</v>
      </c>
      <c r="L195" t="str">
        <f t="shared" si="2"/>
        <v>Lacktechnik</v>
      </c>
    </row>
    <row r="196" spans="1:12" ht="27.65" x14ac:dyDescent="0.25">
      <c r="A196" s="4" t="s">
        <v>371</v>
      </c>
      <c r="B196" s="4" t="s">
        <v>372</v>
      </c>
      <c r="L196" t="str">
        <f t="shared" ref="L196:L259" si="3">VLOOKUP(A196,A:J,$L$1,FALSE)</f>
        <v>Lieferantennummer/ 
DUNS-Code</v>
      </c>
    </row>
    <row r="197" spans="1:12" x14ac:dyDescent="0.25">
      <c r="A197" s="3" t="s">
        <v>373</v>
      </c>
      <c r="B197" s="4" t="s">
        <v>374</v>
      </c>
      <c r="L197" t="str">
        <f t="shared" si="3"/>
        <v>Liefermenge</v>
      </c>
    </row>
    <row r="198" spans="1:12" x14ac:dyDescent="0.25">
      <c r="A198" s="3" t="s">
        <v>375</v>
      </c>
      <c r="B198" s="4" t="s">
        <v>376</v>
      </c>
      <c r="L198" t="str">
        <f t="shared" si="3"/>
        <v>Lieferscheinnummer</v>
      </c>
    </row>
    <row r="199" spans="1:12" x14ac:dyDescent="0.25">
      <c r="A199" s="3" t="s">
        <v>377</v>
      </c>
      <c r="B199" s="4" t="s">
        <v>378</v>
      </c>
      <c r="L199" t="str">
        <f t="shared" si="3"/>
        <v>Lieferstandort</v>
      </c>
    </row>
    <row r="200" spans="1:12" x14ac:dyDescent="0.25">
      <c r="A200" s="3" t="s">
        <v>379</v>
      </c>
      <c r="B200" s="4" t="s">
        <v>380</v>
      </c>
      <c r="L200" t="str">
        <f t="shared" si="3"/>
        <v xml:space="preserve">Liste bekannter Fehler </v>
      </c>
    </row>
    <row r="201" spans="1:12" ht="27.65" x14ac:dyDescent="0.25">
      <c r="A201" s="4" t="s">
        <v>381</v>
      </c>
      <c r="B201" s="4" t="s">
        <v>382</v>
      </c>
      <c r="L201" t="str">
        <f t="shared" si="3"/>
        <v>Liste mit Terminen für 
Farb-/Varianten-PPF</v>
      </c>
    </row>
    <row r="202" spans="1:12" ht="27.65" x14ac:dyDescent="0.25">
      <c r="A202" s="4" t="s">
        <v>383</v>
      </c>
      <c r="B202" s="4" t="s">
        <v>384</v>
      </c>
      <c r="L202" t="str">
        <f t="shared" si="3"/>
        <v xml:space="preserve">Logistik (1)
</v>
      </c>
    </row>
    <row r="203" spans="1:12" ht="103.55" customHeight="1" x14ac:dyDescent="0.25">
      <c r="A203" s="4" t="s">
        <v>385</v>
      </c>
      <c r="B203" s="4" t="s">
        <v>386</v>
      </c>
      <c r="L203" t="str">
        <f t="shared" si="3"/>
        <v>Logistik: wenn zutreffend bewerten
- zum Kunden
- innerhalb der Organisation
- von Lieferanten
(z. B. Transport-, Verpackungsvorschriften erstellt, Serienverpackung in vereinbarter Menge vorhanden, keine Qualitätsbeeinträchtigung in der Serie zu erwarten)</v>
      </c>
    </row>
    <row r="204" spans="1:12" x14ac:dyDescent="0.25">
      <c r="A204" s="3" t="s">
        <v>387</v>
      </c>
      <c r="B204" s="4" t="s">
        <v>388</v>
      </c>
      <c r="L204" t="str">
        <f t="shared" si="3"/>
        <v>E-Mail</v>
      </c>
    </row>
    <row r="205" spans="1:12" x14ac:dyDescent="0.25">
      <c r="A205" s="3" t="s">
        <v>389</v>
      </c>
      <c r="B205" s="4" t="s">
        <v>390</v>
      </c>
      <c r="L205" t="str">
        <f t="shared" si="3"/>
        <v>Maß</v>
      </c>
    </row>
    <row r="206" spans="1:12" ht="27.65" x14ac:dyDescent="0.25">
      <c r="A206" s="4" t="s">
        <v>391</v>
      </c>
      <c r="B206" s="4" t="s">
        <v>392</v>
      </c>
      <c r="L206" t="str">
        <f t="shared" si="3"/>
        <v>Maßlich i. O., 
keine Nacharbeit</v>
      </c>
    </row>
    <row r="207" spans="1:12" ht="27.65" x14ac:dyDescent="0.25">
      <c r="A207" s="4" t="s">
        <v>393</v>
      </c>
      <c r="B207" s="4" t="s">
        <v>394</v>
      </c>
      <c r="L207" t="str">
        <f t="shared" si="3"/>
        <v xml:space="preserve">Maßlich i. O. 
mit Nacharbeit oder unkritische Werte n. i. O. </v>
      </c>
    </row>
    <row r="208" spans="1:12" x14ac:dyDescent="0.25">
      <c r="A208" s="3" t="s">
        <v>395</v>
      </c>
      <c r="B208" s="4" t="s">
        <v>396</v>
      </c>
      <c r="L208" t="str">
        <f t="shared" si="3"/>
        <v>Maßlich n. i. O.</v>
      </c>
    </row>
    <row r="209" spans="1:12" x14ac:dyDescent="0.25">
      <c r="A209" s="3" t="s">
        <v>397</v>
      </c>
      <c r="B209" s="4" t="s">
        <v>398</v>
      </c>
      <c r="L209" t="str">
        <f t="shared" si="3"/>
        <v>Materialdaten per IMDS</v>
      </c>
    </row>
    <row r="210" spans="1:12" x14ac:dyDescent="0.25">
      <c r="A210" s="3" t="s">
        <v>399</v>
      </c>
      <c r="B210" s="4" t="s">
        <v>400</v>
      </c>
      <c r="L210" t="str">
        <f t="shared" si="3"/>
        <v>Mechanische Kennwerte</v>
      </c>
    </row>
    <row r="211" spans="1:12" x14ac:dyDescent="0.25">
      <c r="A211" s="3" t="s">
        <v>401</v>
      </c>
      <c r="B211" s="4" t="s">
        <v>402</v>
      </c>
      <c r="L211" t="str">
        <f t="shared" si="3"/>
        <v>Merkmale abgesichert</v>
      </c>
    </row>
    <row r="212" spans="1:12" x14ac:dyDescent="0.25">
      <c r="A212" s="3" t="s">
        <v>403</v>
      </c>
      <c r="B212" s="4" t="s">
        <v>404</v>
      </c>
      <c r="L212" t="str">
        <f t="shared" si="3"/>
        <v>Messtechnik (optional)</v>
      </c>
    </row>
    <row r="213" spans="1:12" x14ac:dyDescent="0.25">
      <c r="A213" s="3" t="s">
        <v>405</v>
      </c>
      <c r="B213" s="4" t="s">
        <v>406</v>
      </c>
      <c r="L213" t="str">
        <f t="shared" si="3"/>
        <v>Metallographie</v>
      </c>
    </row>
    <row r="214" spans="1:12" ht="27.65" x14ac:dyDescent="0.25">
      <c r="A214" s="3" t="s">
        <v>407</v>
      </c>
      <c r="B214" s="4" t="s">
        <v>408</v>
      </c>
      <c r="L214" t="str">
        <f t="shared" si="3"/>
        <v>Mindestens eine Produktionseinheit abgenommen (2)</v>
      </c>
    </row>
    <row r="215" spans="1:12" x14ac:dyDescent="0.25">
      <c r="A215" s="3" t="s">
        <v>409</v>
      </c>
      <c r="B215" s="4" t="s">
        <v>410</v>
      </c>
      <c r="L215" t="str">
        <f t="shared" si="3"/>
        <v>Mitgeltende Unterlagen zum PPF-Verfahren</v>
      </c>
    </row>
    <row r="216" spans="1:12" x14ac:dyDescent="0.25">
      <c r="A216" s="3" t="s">
        <v>411</v>
      </c>
      <c r="B216" s="4" t="s">
        <v>412</v>
      </c>
      <c r="L216" t="str">
        <f t="shared" si="3"/>
        <v>Muster inkl. Fertigungsdokumentation</v>
      </c>
    </row>
    <row r="217" spans="1:12" x14ac:dyDescent="0.25">
      <c r="A217" s="3" t="s">
        <v>413</v>
      </c>
      <c r="B217" s="4" t="s">
        <v>414</v>
      </c>
      <c r="L217" t="str">
        <f t="shared" si="3"/>
        <v>Mustergewicht [kg]</v>
      </c>
    </row>
    <row r="218" spans="1:12" x14ac:dyDescent="0.25">
      <c r="A218" s="3" t="s">
        <v>415</v>
      </c>
      <c r="B218" s="4" t="s">
        <v>416</v>
      </c>
      <c r="L218" t="str">
        <f t="shared" si="3"/>
        <v>Mustervorstellung</v>
      </c>
    </row>
    <row r="219" spans="1:12" ht="27.65" x14ac:dyDescent="0.25">
      <c r="A219" s="4" t="s">
        <v>417</v>
      </c>
      <c r="B219" s="4" t="s">
        <v>418</v>
      </c>
      <c r="L219" t="str">
        <f t="shared" si="3"/>
        <v>Nachforderung 
Vorzulegende Dokumente zu offenen Prüfgebieten</v>
      </c>
    </row>
    <row r="220" spans="1:12" x14ac:dyDescent="0.25">
      <c r="A220" s="3" t="s">
        <v>419</v>
      </c>
      <c r="B220" s="4" t="s">
        <v>420</v>
      </c>
      <c r="L220" t="str">
        <f t="shared" si="3"/>
        <v>Nachforderung/Begründung</v>
      </c>
    </row>
    <row r="221" spans="1:12" x14ac:dyDescent="0.25">
      <c r="A221" s="4" t="s">
        <v>421</v>
      </c>
      <c r="B221" s="4" t="s">
        <v>422</v>
      </c>
      <c r="L221" t="str">
        <f t="shared" si="3"/>
        <v>Nachweis einer Prozessbewertung (z. B. Automotive Spice)</v>
      </c>
    </row>
    <row r="222" spans="1:12" x14ac:dyDescent="0.25">
      <c r="A222" s="3" t="s">
        <v>423</v>
      </c>
      <c r="B222" s="4" t="s">
        <v>424</v>
      </c>
      <c r="L222" t="str">
        <f t="shared" si="3"/>
        <v>Nachweis Einhaltung werkstoffspezifischer Kundennormen</v>
      </c>
    </row>
    <row r="223" spans="1:12" ht="27.65" x14ac:dyDescent="0.25">
      <c r="A223" s="4" t="s">
        <v>425</v>
      </c>
      <c r="B223" s="4" t="s">
        <v>426</v>
      </c>
      <c r="L223" t="str">
        <f t="shared" si="3"/>
        <v>Nachweis Umsetzung der Anforderungen 6.3 u. 6.4</v>
      </c>
    </row>
    <row r="224" spans="1:12" ht="27.65" x14ac:dyDescent="0.25">
      <c r="A224" s="4" t="s">
        <v>427</v>
      </c>
      <c r="B224" s="4" t="s">
        <v>428</v>
      </c>
      <c r="L224" t="str">
        <f t="shared" si="3"/>
        <v>Nachweis-      
dokument</v>
      </c>
    </row>
    <row r="225" spans="1:12" x14ac:dyDescent="0.25">
      <c r="A225" s="3" t="s">
        <v>429</v>
      </c>
      <c r="B225" s="4" t="s">
        <v>430</v>
      </c>
      <c r="L225" t="str">
        <f t="shared" si="3"/>
        <v>Nachweise zum Produktionsprozess</v>
      </c>
    </row>
    <row r="226" spans="1:12" x14ac:dyDescent="0.25">
      <c r="A226" s="3" t="s">
        <v>431</v>
      </c>
      <c r="B226" s="4" t="s">
        <v>432</v>
      </c>
      <c r="L226" t="str">
        <f t="shared" si="3"/>
        <v xml:space="preserve">Nachweise zur Einhaltung gesetzlicher Anforderungen </v>
      </c>
    </row>
    <row r="227" spans="1:12" x14ac:dyDescent="0.25">
      <c r="A227" s="3" t="s">
        <v>433</v>
      </c>
      <c r="B227" s="4" t="s">
        <v>434</v>
      </c>
      <c r="L227" t="str">
        <f t="shared" si="3"/>
        <v>Nachweise zum Produkt</v>
      </c>
    </row>
    <row r="228" spans="1:12" x14ac:dyDescent="0.25">
      <c r="A228" s="3" t="s">
        <v>435</v>
      </c>
      <c r="B228" s="4" t="s">
        <v>436</v>
      </c>
      <c r="L228" t="str">
        <f t="shared" si="3"/>
        <v>Nachweise zur Produktentwicklung</v>
      </c>
    </row>
    <row r="229" spans="1:12" x14ac:dyDescent="0.25">
      <c r="A229" s="3" t="s">
        <v>437</v>
      </c>
      <c r="B229" s="4" t="s">
        <v>438</v>
      </c>
      <c r="L229" t="str">
        <f t="shared" si="3"/>
        <v>Nachweise zur Produktionsprozessentwicklung</v>
      </c>
    </row>
    <row r="230" spans="1:12" x14ac:dyDescent="0.25">
      <c r="A230" s="3" t="s">
        <v>439</v>
      </c>
      <c r="B230" s="4" t="s">
        <v>440</v>
      </c>
      <c r="L230" t="str">
        <f t="shared" si="3"/>
        <v>Nachweise zur Software</v>
      </c>
    </row>
    <row r="231" spans="1:12" x14ac:dyDescent="0.25">
      <c r="A231" s="3" t="s">
        <v>441</v>
      </c>
      <c r="B231" s="4" t="s">
        <v>442</v>
      </c>
      <c r="L231" t="str">
        <f t="shared" si="3"/>
        <v>Nachweise zur Validierung des Produktes</v>
      </c>
    </row>
    <row r="232" spans="1:12" x14ac:dyDescent="0.25">
      <c r="A232" s="3" t="s">
        <v>443</v>
      </c>
      <c r="B232" s="4" t="s">
        <v>444</v>
      </c>
      <c r="L232" t="str">
        <f t="shared" si="3"/>
        <v>Nachweise zur Validierung des Produktionsprozesses</v>
      </c>
    </row>
    <row r="233" spans="1:12" x14ac:dyDescent="0.25">
      <c r="A233" s="3" t="s">
        <v>445</v>
      </c>
      <c r="B233" s="4" t="s">
        <v>446</v>
      </c>
      <c r="L233" t="str">
        <f t="shared" si="3"/>
        <v>Nachweiskategorie</v>
      </c>
    </row>
    <row r="234" spans="1:12" x14ac:dyDescent="0.25">
      <c r="A234" s="3" t="s">
        <v>119</v>
      </c>
      <c r="B234" s="4" t="s">
        <v>119</v>
      </c>
      <c r="L234" t="str">
        <f t="shared" si="3"/>
        <v>Name</v>
      </c>
    </row>
    <row r="235" spans="1:12" x14ac:dyDescent="0.25">
      <c r="A235" s="3" t="s">
        <v>447</v>
      </c>
      <c r="B235" s="4" t="s">
        <v>448</v>
      </c>
      <c r="L235" t="str">
        <f t="shared" si="3"/>
        <v>Name der Organisation</v>
      </c>
    </row>
    <row r="236" spans="1:12" x14ac:dyDescent="0.25">
      <c r="A236" s="3" t="s">
        <v>449</v>
      </c>
      <c r="B236" s="4" t="s">
        <v>450</v>
      </c>
      <c r="L236" t="str">
        <f t="shared" si="3"/>
        <v>Name des Kunden</v>
      </c>
    </row>
    <row r="237" spans="1:12" x14ac:dyDescent="0.25">
      <c r="A237" s="3" t="s">
        <v>451</v>
      </c>
      <c r="B237" s="4" t="s">
        <v>452</v>
      </c>
      <c r="L237" t="str">
        <f t="shared" si="3"/>
        <v>Neue Spezifikation</v>
      </c>
    </row>
    <row r="238" spans="1:12" x14ac:dyDescent="0.25">
      <c r="A238" s="3" t="s">
        <v>453</v>
      </c>
      <c r="B238" s="4" t="s">
        <v>454</v>
      </c>
      <c r="L238" t="str">
        <f t="shared" si="3"/>
        <v>Neues PPF-Verfahren erforderlich</v>
      </c>
    </row>
    <row r="239" spans="1:12" x14ac:dyDescent="0.25">
      <c r="A239" s="3" t="s">
        <v>455</v>
      </c>
      <c r="B239" s="4" t="s">
        <v>456</v>
      </c>
      <c r="L239" t="str">
        <f t="shared" si="3"/>
        <v>Neuteil</v>
      </c>
    </row>
    <row r="240" spans="1:12" x14ac:dyDescent="0.25">
      <c r="A240" s="3" t="s">
        <v>457</v>
      </c>
      <c r="B240" s="4" t="s">
        <v>458</v>
      </c>
      <c r="L240" t="str">
        <f t="shared" si="3"/>
        <v>Nicht anwendbar</v>
      </c>
    </row>
    <row r="241" spans="1:12" ht="27.65" x14ac:dyDescent="0.25">
      <c r="A241" s="4" t="s">
        <v>459</v>
      </c>
      <c r="B241" s="4" t="s">
        <v>460</v>
      </c>
      <c r="L241" t="str">
        <f t="shared" si="3"/>
        <v>Nicht gemäß Prozessablauf, aber keine Qualitäts-beeinträchtigungen in der Serie zu erwarten</v>
      </c>
    </row>
    <row r="242" spans="1:12" ht="27.65" x14ac:dyDescent="0.25">
      <c r="A242" s="4" t="s">
        <v>461</v>
      </c>
      <c r="B242" s="4" t="s">
        <v>462</v>
      </c>
      <c r="L242" t="str">
        <f t="shared" si="3"/>
        <v>Nicht kundentauglich/ 
Nicht serientauglich</v>
      </c>
    </row>
    <row r="243" spans="1:12" ht="27.65" x14ac:dyDescent="0.25">
      <c r="A243" s="4" t="s">
        <v>463</v>
      </c>
      <c r="B243" s="4" t="s">
        <v>462</v>
      </c>
      <c r="L243" t="str">
        <f t="shared" si="3"/>
        <v>Nicht kundentauglich/
 Nicht serientauglich</v>
      </c>
    </row>
    <row r="244" spans="1:12" x14ac:dyDescent="0.25">
      <c r="A244" s="4" t="s">
        <v>464</v>
      </c>
      <c r="B244" s="4" t="s">
        <v>465</v>
      </c>
      <c r="L244" t="str">
        <f t="shared" si="3"/>
        <v>Nicht kunden- oder serientauglich bzw. noch nicht freigegeben</v>
      </c>
    </row>
    <row r="245" spans="1:12" x14ac:dyDescent="0.25">
      <c r="A245" s="3" t="s">
        <v>466</v>
      </c>
      <c r="B245" s="4" t="s">
        <v>467</v>
      </c>
      <c r="L245" t="str">
        <f t="shared" si="3"/>
        <v>Nicht verbaubar</v>
      </c>
    </row>
    <row r="246" spans="1:12" ht="27.65" x14ac:dyDescent="0.25">
      <c r="A246" s="4" t="s">
        <v>468</v>
      </c>
      <c r="B246" s="4" t="s">
        <v>469</v>
      </c>
      <c r="L246" t="str">
        <f t="shared" si="3"/>
        <v>Nicht vorhanden/         nicht abgenommen</v>
      </c>
    </row>
    <row r="247" spans="1:12" x14ac:dyDescent="0.25">
      <c r="A247" s="3" t="s">
        <v>470</v>
      </c>
      <c r="B247" s="4" t="s">
        <v>471</v>
      </c>
      <c r="L247" t="str">
        <f t="shared" si="3"/>
        <v>Normen</v>
      </c>
    </row>
    <row r="248" spans="1:12" x14ac:dyDescent="0.25">
      <c r="A248" s="3" t="s">
        <v>472</v>
      </c>
      <c r="B248" s="4" t="s">
        <v>473</v>
      </c>
      <c r="L248" t="str">
        <f t="shared" si="3"/>
        <v>Nr.</v>
      </c>
    </row>
    <row r="249" spans="1:12" ht="27.65" x14ac:dyDescent="0.25">
      <c r="A249" s="4" t="s">
        <v>474</v>
      </c>
      <c r="B249" s="4" t="s">
        <v>475</v>
      </c>
      <c r="L249" t="str">
        <f t="shared" si="3"/>
        <v>Nur teilweise vorhanden/abgenommen,
geeignetes Ersatzprüfmittel vorhanden</v>
      </c>
    </row>
    <row r="250" spans="1:12" ht="27.65" x14ac:dyDescent="0.25">
      <c r="A250" s="4" t="s">
        <v>476</v>
      </c>
      <c r="B250" s="4" t="s">
        <v>477</v>
      </c>
      <c r="L250" t="str">
        <f t="shared" si="3"/>
        <v>Oberfläche/ Struktur
Farbe/Narbung</v>
      </c>
    </row>
    <row r="251" spans="1:12" x14ac:dyDescent="0.25">
      <c r="A251" s="3" t="s">
        <v>478</v>
      </c>
      <c r="B251" s="4" t="s">
        <v>479</v>
      </c>
      <c r="L251" t="str">
        <f t="shared" si="3"/>
        <v>Oberfläche, Narbung</v>
      </c>
    </row>
    <row r="252" spans="1:12" x14ac:dyDescent="0.25">
      <c r="A252" s="3" t="s">
        <v>480</v>
      </c>
      <c r="B252" s="4" t="s">
        <v>481</v>
      </c>
      <c r="L252" t="str">
        <f t="shared" si="3"/>
        <v>Oberflächenanforderung</v>
      </c>
    </row>
    <row r="253" spans="1:12" x14ac:dyDescent="0.25">
      <c r="A253" s="3" t="s">
        <v>482</v>
      </c>
      <c r="B253" s="4" t="s">
        <v>483</v>
      </c>
      <c r="L253" t="str">
        <f t="shared" si="3"/>
        <v>Ordnungs-    nummer</v>
      </c>
    </row>
    <row r="254" spans="1:12" x14ac:dyDescent="0.25">
      <c r="A254" s="3" t="s">
        <v>484</v>
      </c>
      <c r="B254" s="4" t="s">
        <v>485</v>
      </c>
      <c r="L254" t="str">
        <f t="shared" si="3"/>
        <v>Organisation</v>
      </c>
    </row>
    <row r="255" spans="1:12" x14ac:dyDescent="0.25">
      <c r="A255" s="3" t="s">
        <v>484</v>
      </c>
      <c r="B255" s="4" t="s">
        <v>486</v>
      </c>
      <c r="L255" t="str">
        <f t="shared" si="3"/>
        <v>Organisation</v>
      </c>
    </row>
    <row r="256" spans="1:12" x14ac:dyDescent="0.25">
      <c r="A256" s="3" t="s">
        <v>487</v>
      </c>
      <c r="B256" s="4" t="s">
        <v>487</v>
      </c>
      <c r="L256" t="str">
        <f t="shared" si="3"/>
        <v>Original</v>
      </c>
    </row>
    <row r="257" spans="1:12" x14ac:dyDescent="0.25">
      <c r="A257" s="3" t="s">
        <v>488</v>
      </c>
      <c r="B257" s="4" t="s">
        <v>489</v>
      </c>
      <c r="L257" t="str">
        <f t="shared" si="3"/>
        <v>Papierform</v>
      </c>
    </row>
    <row r="258" spans="1:12" x14ac:dyDescent="0.25">
      <c r="A258" s="3" t="s">
        <v>490</v>
      </c>
      <c r="B258" s="4" t="s">
        <v>491</v>
      </c>
      <c r="L258" t="str">
        <f t="shared" si="3"/>
        <v>PDF-Format</v>
      </c>
    </row>
    <row r="259" spans="1:12" x14ac:dyDescent="0.25">
      <c r="A259" s="3" t="s">
        <v>492</v>
      </c>
      <c r="B259" s="4" t="s">
        <v>493</v>
      </c>
      <c r="L259" t="str">
        <f t="shared" si="3"/>
        <v>Personal</v>
      </c>
    </row>
    <row r="260" spans="1:12" ht="27.65" x14ac:dyDescent="0.25">
      <c r="A260" s="4" t="s">
        <v>494</v>
      </c>
      <c r="B260" s="4" t="s">
        <v>495</v>
      </c>
      <c r="L260" t="str">
        <f t="shared" ref="L260:L323" si="4">VLOOKUP(A260,A:J,$L$1,FALSE)</f>
        <v>Personal nur eingeschränkt verfügbar/geschult, keine Qualitätsbeeinträchtigun-gen zu erwarten (3)</v>
      </c>
    </row>
    <row r="261" spans="1:12" ht="55.3" x14ac:dyDescent="0.25">
      <c r="A261" s="4" t="s">
        <v>496</v>
      </c>
      <c r="B261" s="4" t="s">
        <v>497</v>
      </c>
      <c r="L261" t="str">
        <f t="shared" si="4"/>
        <v>Personal nur eingeschränkt verfügbar/qualifiziert, keine Qualitätsbeeinträchtigungen zu erwarten:
- Anzahl und Qualifikationsgrad müssen noch optimiert werden
- Arbeits- und Prüfanweisungen vollständig</v>
      </c>
    </row>
    <row r="262" spans="1:12" x14ac:dyDescent="0.25">
      <c r="A262" s="3" t="s">
        <v>498</v>
      </c>
      <c r="B262" s="4" t="s">
        <v>498</v>
      </c>
      <c r="L262" t="str">
        <f t="shared" si="4"/>
        <v>Portal</v>
      </c>
    </row>
    <row r="263" spans="1:12" x14ac:dyDescent="0.25">
      <c r="A263" s="3" t="s">
        <v>499</v>
      </c>
      <c r="B263" s="4" t="s">
        <v>500</v>
      </c>
      <c r="L263" t="str">
        <f t="shared" si="4"/>
        <v>PPF-Bewertung</v>
      </c>
    </row>
    <row r="264" spans="1:12" x14ac:dyDescent="0.25">
      <c r="A264" s="3" t="s">
        <v>501</v>
      </c>
      <c r="B264" s="4" t="s">
        <v>502</v>
      </c>
      <c r="L264" t="str">
        <f t="shared" si="4"/>
        <v>PPF-Status Lieferkette</v>
      </c>
    </row>
    <row r="265" spans="1:12" x14ac:dyDescent="0.25">
      <c r="A265" s="3" t="s">
        <v>503</v>
      </c>
      <c r="B265" s="4" t="s">
        <v>504</v>
      </c>
      <c r="L265" t="str">
        <f t="shared" si="4"/>
        <v>PPF-Status Lieferkette</v>
      </c>
    </row>
    <row r="266" spans="1:12" x14ac:dyDescent="0.25">
      <c r="A266" s="3" t="s">
        <v>505</v>
      </c>
      <c r="B266" s="4" t="s">
        <v>506</v>
      </c>
      <c r="L266" t="str">
        <f t="shared" si="4"/>
        <v>PPF-Termin</v>
      </c>
    </row>
    <row r="267" spans="1:12" x14ac:dyDescent="0.25">
      <c r="A267" s="3" t="s">
        <v>507</v>
      </c>
      <c r="B267" s="4" t="s">
        <v>508</v>
      </c>
      <c r="L267" t="str">
        <f t="shared" si="4"/>
        <v>PPF-Verfahren für Produktfamilie</v>
      </c>
    </row>
    <row r="268" spans="1:12" x14ac:dyDescent="0.25">
      <c r="A268" s="3" t="s">
        <v>509</v>
      </c>
      <c r="B268" s="4" t="s">
        <v>510</v>
      </c>
      <c r="L268" t="str">
        <f t="shared" si="4"/>
        <v>PPF-Verfahren zum Kunden abgeschlossen</v>
      </c>
    </row>
    <row r="269" spans="1:12" x14ac:dyDescent="0.25">
      <c r="A269" s="3" t="s">
        <v>511</v>
      </c>
      <c r="B269" s="4" t="s">
        <v>512</v>
      </c>
      <c r="L269" t="str">
        <f t="shared" si="4"/>
        <v>Probeentnahmeplan</v>
      </c>
    </row>
    <row r="270" spans="1:12" x14ac:dyDescent="0.25">
      <c r="A270" s="3" t="s">
        <v>513</v>
      </c>
      <c r="B270" s="4" t="s">
        <v>514</v>
      </c>
      <c r="L270" t="str">
        <f t="shared" si="4"/>
        <v>Produktänderung</v>
      </c>
    </row>
    <row r="271" spans="1:12" x14ac:dyDescent="0.25">
      <c r="A271" s="3" t="s">
        <v>515</v>
      </c>
      <c r="B271" s="4" t="s">
        <v>516</v>
      </c>
      <c r="L271" t="str">
        <f t="shared" si="4"/>
        <v>Produktbezogene Nachweise</v>
      </c>
    </row>
    <row r="272" spans="1:12" x14ac:dyDescent="0.25">
      <c r="A272" s="3" t="s">
        <v>517</v>
      </c>
      <c r="B272" s="4" t="s">
        <v>518</v>
      </c>
      <c r="L272" t="str">
        <f t="shared" si="4"/>
        <v>Produktionsdatum</v>
      </c>
    </row>
    <row r="273" spans="1:12" x14ac:dyDescent="0.25">
      <c r="A273" s="3" t="s">
        <v>519</v>
      </c>
      <c r="B273" s="4" t="s">
        <v>520</v>
      </c>
      <c r="L273" t="str">
        <f t="shared" si="4"/>
        <v>Produktionseinrichtungen nicht abgenommen (2)</v>
      </c>
    </row>
    <row r="274" spans="1:12" x14ac:dyDescent="0.25">
      <c r="A274" s="3" t="s">
        <v>521</v>
      </c>
      <c r="B274" s="4" t="s">
        <v>522</v>
      </c>
      <c r="L274" t="str">
        <f t="shared" si="4"/>
        <v>Produktionskapazität</v>
      </c>
    </row>
    <row r="275" spans="1:12" x14ac:dyDescent="0.25">
      <c r="A275" s="3" t="s">
        <v>523</v>
      </c>
      <c r="B275" s="4" t="s">
        <v>524</v>
      </c>
      <c r="L275" t="str">
        <f t="shared" si="4"/>
        <v>Produktionslenkungsplan</v>
      </c>
    </row>
    <row r="276" spans="1:12" x14ac:dyDescent="0.25">
      <c r="A276" s="3" t="s">
        <v>525</v>
      </c>
      <c r="B276" s="4" t="s">
        <v>526</v>
      </c>
      <c r="L276" t="str">
        <f t="shared" si="4"/>
        <v>Produktionsstandort</v>
      </c>
    </row>
    <row r="277" spans="1:12" x14ac:dyDescent="0.25">
      <c r="A277" s="3" t="s">
        <v>527</v>
      </c>
      <c r="B277" s="4" t="s">
        <v>526</v>
      </c>
      <c r="L277" t="str">
        <f t="shared" si="4"/>
        <v>Produktions-     standort</v>
      </c>
    </row>
    <row r="278" spans="1:12" ht="27.65" x14ac:dyDescent="0.25">
      <c r="A278" s="4" t="s">
        <v>528</v>
      </c>
      <c r="B278" s="4" t="s">
        <v>529</v>
      </c>
      <c r="L278" t="str">
        <f t="shared" si="4"/>
        <v>Produktionsstückzahl
dauerhaft erreichbar mit Sondermaßnahmen</v>
      </c>
    </row>
    <row r="279" spans="1:12" ht="27.65" x14ac:dyDescent="0.25">
      <c r="A279" s="4" t="s">
        <v>530</v>
      </c>
      <c r="B279" s="4" t="s">
        <v>531</v>
      </c>
      <c r="L279" t="str">
        <f t="shared" si="4"/>
        <v>Produktionsstückzahl
erreicht/nachgewiesen</v>
      </c>
    </row>
    <row r="280" spans="1:12" ht="27.65" x14ac:dyDescent="0.25">
      <c r="A280" s="4" t="s">
        <v>532</v>
      </c>
      <c r="B280" s="4" t="s">
        <v>533</v>
      </c>
      <c r="L280" t="str">
        <f t="shared" si="4"/>
        <v>Produktionsstückzahl 
mit Sondermaßnahmen nicht erreichbar</v>
      </c>
    </row>
    <row r="281" spans="1:12" x14ac:dyDescent="0.25">
      <c r="A281" s="3" t="s">
        <v>534</v>
      </c>
      <c r="B281" s="4" t="s">
        <v>535</v>
      </c>
      <c r="L281" t="str">
        <f t="shared" si="4"/>
        <v>Projektleiter (optional)</v>
      </c>
    </row>
    <row r="282" spans="1:12" x14ac:dyDescent="0.25">
      <c r="A282" s="3" t="s">
        <v>536</v>
      </c>
      <c r="B282" s="4" t="s">
        <v>537</v>
      </c>
      <c r="L282" t="str">
        <f t="shared" si="4"/>
        <v>Prozess</v>
      </c>
    </row>
    <row r="283" spans="1:12" x14ac:dyDescent="0.25">
      <c r="A283" s="3" t="s">
        <v>538</v>
      </c>
      <c r="B283" s="4" t="s">
        <v>539</v>
      </c>
      <c r="L283" t="str">
        <f t="shared" si="4"/>
        <v>Prozessablaufdiagramm</v>
      </c>
    </row>
    <row r="284" spans="1:12" x14ac:dyDescent="0.25">
      <c r="A284" s="3" t="s">
        <v>540</v>
      </c>
      <c r="B284" s="4" t="s">
        <v>541</v>
      </c>
      <c r="L284" t="str">
        <f t="shared" si="4"/>
        <v>Produktionsprozessabnahme erforderlich</v>
      </c>
    </row>
    <row r="285" spans="1:12" x14ac:dyDescent="0.25">
      <c r="A285" s="3" t="s">
        <v>542</v>
      </c>
      <c r="B285" s="4" t="s">
        <v>543</v>
      </c>
      <c r="L285" t="str">
        <f t="shared" si="4"/>
        <v>Prozessänderung</v>
      </c>
    </row>
    <row r="286" spans="1:12" x14ac:dyDescent="0.25">
      <c r="A286" s="3" t="s">
        <v>544</v>
      </c>
      <c r="B286" s="4" t="s">
        <v>545</v>
      </c>
      <c r="L286" t="str">
        <f t="shared" si="4"/>
        <v>Produktionsprozess-bezogene und generelle Nachweise</v>
      </c>
    </row>
    <row r="287" spans="1:12" x14ac:dyDescent="0.25">
      <c r="A287" s="3" t="s">
        <v>546</v>
      </c>
      <c r="B287" s="4" t="s">
        <v>547</v>
      </c>
      <c r="L287" t="str">
        <f t="shared" si="4"/>
        <v>Prozess-FMEA</v>
      </c>
    </row>
    <row r="288" spans="1:12" x14ac:dyDescent="0.25">
      <c r="A288" s="3" t="s">
        <v>548</v>
      </c>
      <c r="B288" s="4" t="s">
        <v>549</v>
      </c>
      <c r="L288" t="str">
        <f t="shared" si="4"/>
        <v>Prüf-/Messprotokolle bzw. Abnahmeprotokolle für Lehren</v>
      </c>
    </row>
    <row r="289" spans="1:12" x14ac:dyDescent="0.25">
      <c r="A289" s="3" t="s">
        <v>550</v>
      </c>
      <c r="B289" s="4" t="s">
        <v>551</v>
      </c>
      <c r="L289" t="str">
        <f t="shared" si="4"/>
        <v>Prüfgebiet</v>
      </c>
    </row>
    <row r="290" spans="1:12" x14ac:dyDescent="0.25">
      <c r="A290" s="3" t="s">
        <v>552</v>
      </c>
      <c r="B290" s="4" t="s">
        <v>553</v>
      </c>
      <c r="L290" t="str">
        <f t="shared" si="4"/>
        <v>Prüfmittel</v>
      </c>
    </row>
    <row r="291" spans="1:12" x14ac:dyDescent="0.25">
      <c r="A291" s="3" t="s">
        <v>554</v>
      </c>
      <c r="B291" s="4" t="s">
        <v>555</v>
      </c>
      <c r="L291" t="str">
        <f t="shared" si="4"/>
        <v>Prüfmittelfähigkeitsnachweis Produkt u. Produktionsprozess</v>
      </c>
    </row>
    <row r="292" spans="1:12" x14ac:dyDescent="0.25">
      <c r="A292" s="3" t="s">
        <v>556</v>
      </c>
      <c r="B292" s="4" t="s">
        <v>557</v>
      </c>
      <c r="L292" t="str">
        <f t="shared" si="4"/>
        <v>Prüfmittelliste Produkt und Produktionsprozess</v>
      </c>
    </row>
    <row r="293" spans="1:12" x14ac:dyDescent="0.25">
      <c r="A293" s="3" t="s">
        <v>558</v>
      </c>
      <c r="B293" s="4" t="s">
        <v>559</v>
      </c>
      <c r="L293" t="str">
        <f t="shared" si="4"/>
        <v>Prüfungen durch Kunde</v>
      </c>
    </row>
    <row r="294" spans="1:12" x14ac:dyDescent="0.25">
      <c r="A294" s="3" t="s">
        <v>560</v>
      </c>
      <c r="B294" s="4" t="s">
        <v>561</v>
      </c>
      <c r="L294" t="str">
        <f t="shared" si="4"/>
        <v>Prüfvorschriften</v>
      </c>
    </row>
    <row r="295" spans="1:12" x14ac:dyDescent="0.25">
      <c r="A295" s="3" t="s">
        <v>562</v>
      </c>
      <c r="B295" s="4" t="s">
        <v>563</v>
      </c>
      <c r="L295" t="str">
        <f t="shared" si="4"/>
        <v>Qualitätsbeeinträchtigun-gen möglich</v>
      </c>
    </row>
    <row r="296" spans="1:12" x14ac:dyDescent="0.25">
      <c r="A296" s="3" t="s">
        <v>564</v>
      </c>
      <c r="B296" s="4" t="s">
        <v>565</v>
      </c>
      <c r="L296" t="str">
        <f t="shared" si="4"/>
        <v>Qualitäts-management</v>
      </c>
    </row>
    <row r="297" spans="1:12" ht="65.25" customHeight="1" x14ac:dyDescent="0.25">
      <c r="A297" s="4" t="s">
        <v>566</v>
      </c>
      <c r="B297" s="4" t="s">
        <v>567</v>
      </c>
      <c r="L297" t="str">
        <f t="shared" si="4"/>
        <v>Referenz zu vertraglich festgelegten Qualitätsanforderungen
(z. B. Coding Guidelines, Codemetriken, Testabdeckung)</v>
      </c>
    </row>
    <row r="298" spans="1:12" x14ac:dyDescent="0.25">
      <c r="A298" s="3" t="s">
        <v>568</v>
      </c>
      <c r="B298" s="4" t="s">
        <v>569</v>
      </c>
      <c r="L298" t="str">
        <f t="shared" si="4"/>
        <v>Referenz-Berichtsnummer Kunden</v>
      </c>
    </row>
    <row r="299" spans="1:12" x14ac:dyDescent="0.25">
      <c r="A299" s="3" t="s">
        <v>570</v>
      </c>
      <c r="B299" s="4" t="s">
        <v>571</v>
      </c>
      <c r="L299" t="str">
        <f t="shared" si="4"/>
        <v>Referenz-Berichtsnummer Organisation</v>
      </c>
    </row>
    <row r="300" spans="1:12" x14ac:dyDescent="0.25">
      <c r="A300" s="3" t="s">
        <v>572</v>
      </c>
      <c r="B300" s="4" t="s">
        <v>573</v>
      </c>
      <c r="L300" t="str">
        <f t="shared" si="4"/>
        <v>Referenzmuster</v>
      </c>
    </row>
    <row r="301" spans="1:12" x14ac:dyDescent="0.25">
      <c r="A301" s="3" t="s">
        <v>574</v>
      </c>
      <c r="B301" s="4" t="s">
        <v>575</v>
      </c>
      <c r="L301" t="str">
        <f t="shared" si="4"/>
        <v>Requalifikation</v>
      </c>
    </row>
    <row r="302" spans="1:12" x14ac:dyDescent="0.25">
      <c r="A302" s="3" t="s">
        <v>576</v>
      </c>
      <c r="B302" s="4" t="s">
        <v>577</v>
      </c>
      <c r="L302" t="str">
        <f t="shared" si="4"/>
        <v>Risikobewertung</v>
      </c>
    </row>
    <row r="303" spans="1:12" x14ac:dyDescent="0.25">
      <c r="A303" s="3" t="s">
        <v>578</v>
      </c>
      <c r="B303" s="4" t="s">
        <v>579</v>
      </c>
      <c r="L303" t="str">
        <f t="shared" si="4"/>
        <v>Rohteilmessung</v>
      </c>
    </row>
    <row r="304" spans="1:12" x14ac:dyDescent="0.25">
      <c r="A304" s="3" t="s">
        <v>580</v>
      </c>
      <c r="B304" s="4" t="s">
        <v>581</v>
      </c>
      <c r="L304" t="str">
        <f t="shared" si="4"/>
        <v>Sachnummer</v>
      </c>
    </row>
    <row r="305" spans="1:12" x14ac:dyDescent="0.25">
      <c r="A305" s="3" t="s">
        <v>582</v>
      </c>
      <c r="B305" s="4" t="s">
        <v>583</v>
      </c>
      <c r="L305" t="str">
        <f t="shared" si="4"/>
        <v>Schnitte</v>
      </c>
    </row>
    <row r="306" spans="1:12" x14ac:dyDescent="0.25">
      <c r="A306" s="3" t="s">
        <v>584</v>
      </c>
      <c r="B306" s="4" t="s">
        <v>585</v>
      </c>
      <c r="L306" t="str">
        <f t="shared" si="4"/>
        <v>Stufe 1</v>
      </c>
    </row>
    <row r="307" spans="1:12" x14ac:dyDescent="0.25">
      <c r="A307" s="3" t="s">
        <v>586</v>
      </c>
      <c r="B307" s="4" t="s">
        <v>587</v>
      </c>
      <c r="L307" t="str">
        <f t="shared" si="4"/>
        <v>Stufe 2</v>
      </c>
    </row>
    <row r="308" spans="1:12" x14ac:dyDescent="0.25">
      <c r="A308" s="3" t="s">
        <v>588</v>
      </c>
      <c r="B308" s="4" t="s">
        <v>589</v>
      </c>
      <c r="L308" t="str">
        <f t="shared" si="4"/>
        <v>Stufe 3</v>
      </c>
    </row>
    <row r="309" spans="1:12" x14ac:dyDescent="0.25">
      <c r="A309" s="3" t="s">
        <v>590</v>
      </c>
      <c r="B309" s="4" t="s">
        <v>591</v>
      </c>
      <c r="L309" t="str">
        <f t="shared" si="4"/>
        <v>Stufe 4</v>
      </c>
    </row>
    <row r="310" spans="1:12" x14ac:dyDescent="0.25">
      <c r="A310" s="3" t="s">
        <v>592</v>
      </c>
      <c r="B310" s="4" t="s">
        <v>593</v>
      </c>
      <c r="L310" t="str">
        <f t="shared" si="4"/>
        <v>Schritt bei gestuftem PPF-Verfahren</v>
      </c>
    </row>
    <row r="311" spans="1:12" x14ac:dyDescent="0.25">
      <c r="A311" s="3" t="s">
        <v>594</v>
      </c>
      <c r="B311" s="4" t="s">
        <v>595</v>
      </c>
      <c r="L311" t="str">
        <f t="shared" si="4"/>
        <v>Selbstbeurteilung Organisation</v>
      </c>
    </row>
    <row r="312" spans="1:12" x14ac:dyDescent="0.25">
      <c r="A312" s="3" t="s">
        <v>596</v>
      </c>
      <c r="B312" s="4" t="s">
        <v>597</v>
      </c>
      <c r="L312" t="str">
        <f t="shared" si="4"/>
        <v>Selbstbeurteilung Produkt</v>
      </c>
    </row>
    <row r="313" spans="1:12" x14ac:dyDescent="0.25">
      <c r="A313" s="3" t="s">
        <v>598</v>
      </c>
      <c r="B313" s="4" t="s">
        <v>599</v>
      </c>
      <c r="L313" t="str">
        <f t="shared" si="4"/>
        <v>Selbstbeurteilung Produkt, Produktionsprozess und ggf. Software</v>
      </c>
    </row>
    <row r="314" spans="1:12" x14ac:dyDescent="0.25">
      <c r="A314" s="3" t="s">
        <v>600</v>
      </c>
      <c r="B314" s="4" t="s">
        <v>601</v>
      </c>
      <c r="L314" t="str">
        <f t="shared" si="4"/>
        <v>Selbstbeurteilung Produktionsprozess</v>
      </c>
    </row>
    <row r="315" spans="1:12" ht="27.65" x14ac:dyDescent="0.25">
      <c r="A315" s="4" t="s">
        <v>602</v>
      </c>
      <c r="B315" s="4" t="s">
        <v>603</v>
      </c>
      <c r="L315" t="str">
        <f t="shared" si="4"/>
        <v>Serienwerkstoff
gemäß Spezifikation</v>
      </c>
    </row>
    <row r="316" spans="1:12" ht="27.65" x14ac:dyDescent="0.25">
      <c r="A316" s="4" t="s">
        <v>604</v>
      </c>
      <c r="B316" s="4" t="s">
        <v>605</v>
      </c>
      <c r="L316" t="str">
        <f t="shared" si="4"/>
        <v>Serienwerkzeug 
abgenommen</v>
      </c>
    </row>
    <row r="317" spans="1:12" ht="27.65" x14ac:dyDescent="0.25">
      <c r="A317" s="4" t="s">
        <v>606</v>
      </c>
      <c r="B317" s="4" t="s">
        <v>607</v>
      </c>
      <c r="L317" t="str">
        <f t="shared" si="4"/>
        <v>Serienwerkzeug/Kleinserienwerkzeug vorhanden, Optimierung(en) noch nötig, aber keine Qualitätsbeeinträchtigun-gen in der Serie zu erwarten</v>
      </c>
    </row>
    <row r="318" spans="1:12" x14ac:dyDescent="0.25">
      <c r="A318" s="3" t="s">
        <v>608</v>
      </c>
      <c r="B318" s="4" t="s">
        <v>609</v>
      </c>
      <c r="L318" t="str">
        <f t="shared" si="4"/>
        <v>Setzteile</v>
      </c>
    </row>
    <row r="319" spans="1:12" x14ac:dyDescent="0.25">
      <c r="A319" s="3" t="s">
        <v>610</v>
      </c>
      <c r="B319" s="4" t="s">
        <v>611</v>
      </c>
      <c r="L319" t="str">
        <f t="shared" si="4"/>
        <v>Setzteile mit Q-Verantwortung der Organisation</v>
      </c>
    </row>
    <row r="320" spans="1:12" x14ac:dyDescent="0.25">
      <c r="A320" s="3" t="s">
        <v>612</v>
      </c>
      <c r="B320" s="4" t="s">
        <v>613</v>
      </c>
      <c r="L320" t="str">
        <f t="shared" si="4"/>
        <v>Setzteile mit Q-Verantwortung des Kunden</v>
      </c>
    </row>
    <row r="321" spans="1:12" x14ac:dyDescent="0.25">
      <c r="A321" s="3" t="s">
        <v>614</v>
      </c>
      <c r="B321" s="4" t="s">
        <v>615</v>
      </c>
      <c r="L321" t="str">
        <f t="shared" si="4"/>
        <v>Sind Alternativlieferanten vorgesehen?</v>
      </c>
    </row>
    <row r="322" spans="1:12" x14ac:dyDescent="0.25">
      <c r="A322" s="3" t="s">
        <v>616</v>
      </c>
      <c r="B322" s="4" t="s">
        <v>617</v>
      </c>
      <c r="L322" t="str">
        <f t="shared" si="4"/>
        <v>Sind Ausweichmaschinen oder -prozesse geplant?</v>
      </c>
    </row>
    <row r="323" spans="1:12" x14ac:dyDescent="0.25">
      <c r="A323" s="3" t="s">
        <v>439</v>
      </c>
      <c r="B323" s="4" t="s">
        <v>618</v>
      </c>
      <c r="L323" t="str">
        <f t="shared" si="4"/>
        <v>Nachweise zur Software</v>
      </c>
    </row>
    <row r="324" spans="1:12" x14ac:dyDescent="0.25">
      <c r="A324" s="3" t="s">
        <v>619</v>
      </c>
      <c r="B324" s="4" t="s">
        <v>620</v>
      </c>
      <c r="L324" t="str">
        <f t="shared" ref="L324:L387" si="5">VLOOKUP(A324,A:J,$L$1,FALSE)</f>
        <v>Softwarefreigabe</v>
      </c>
    </row>
    <row r="325" spans="1:12" x14ac:dyDescent="0.25">
      <c r="A325" s="3" t="s">
        <v>621</v>
      </c>
      <c r="B325" s="4" t="s">
        <v>622</v>
      </c>
      <c r="L325" t="str">
        <f t="shared" si="5"/>
        <v>Softwarefreigabe erforderlich</v>
      </c>
    </row>
    <row r="326" spans="1:12" x14ac:dyDescent="0.25">
      <c r="A326" s="3" t="s">
        <v>623</v>
      </c>
      <c r="B326" s="4" t="s">
        <v>624</v>
      </c>
      <c r="L326" t="str">
        <f t="shared" si="5"/>
        <v>Softwarestand</v>
      </c>
    </row>
    <row r="327" spans="1:12" x14ac:dyDescent="0.25">
      <c r="A327" s="3" t="s">
        <v>625</v>
      </c>
      <c r="B327" s="4" t="s">
        <v>626</v>
      </c>
      <c r="L327" t="str">
        <f t="shared" si="5"/>
        <v>Sonstiges</v>
      </c>
    </row>
    <row r="328" spans="1:12" x14ac:dyDescent="0.25">
      <c r="A328" s="3" t="s">
        <v>627</v>
      </c>
      <c r="B328" s="4" t="s">
        <v>628</v>
      </c>
      <c r="L328" t="str">
        <f t="shared" si="5"/>
        <v>Spezifikation erfüllt</v>
      </c>
    </row>
    <row r="329" spans="1:12" x14ac:dyDescent="0.25">
      <c r="A329" s="3" t="s">
        <v>629</v>
      </c>
      <c r="B329" s="4" t="s">
        <v>630</v>
      </c>
      <c r="L329" t="str">
        <f t="shared" si="5"/>
        <v>Standardlehrenbericht</v>
      </c>
    </row>
    <row r="330" spans="1:12" x14ac:dyDescent="0.25">
      <c r="A330" s="3" t="s">
        <v>631</v>
      </c>
      <c r="B330" s="4" t="s">
        <v>632</v>
      </c>
      <c r="L330" t="str">
        <f t="shared" si="5"/>
        <v>Standardmessbericht (alle Zeichnungsmerkmale)</v>
      </c>
    </row>
    <row r="331" spans="1:12" x14ac:dyDescent="0.25">
      <c r="A331" s="3" t="s">
        <v>633</v>
      </c>
      <c r="B331" s="4" t="s">
        <v>634</v>
      </c>
      <c r="L331" t="str">
        <f t="shared" si="5"/>
        <v>SW-Einsatzfreigabe (z. B. Anlage 5 „Deckblatt PPF Software“)</v>
      </c>
    </row>
    <row r="332" spans="1:12" x14ac:dyDescent="0.25">
      <c r="A332" s="3" t="s">
        <v>635</v>
      </c>
      <c r="B332" s="4" t="s">
        <v>636</v>
      </c>
      <c r="L332" t="str">
        <f t="shared" si="5"/>
        <v>Technische Kundenunterlagen</v>
      </c>
    </row>
    <row r="333" spans="1:12" x14ac:dyDescent="0.25">
      <c r="A333" s="3" t="s">
        <v>637</v>
      </c>
      <c r="B333" s="4" t="s">
        <v>638</v>
      </c>
      <c r="L333" t="str">
        <f t="shared" si="5"/>
        <v>Technische Sauberkeit</v>
      </c>
    </row>
    <row r="334" spans="1:12" x14ac:dyDescent="0.25">
      <c r="A334" s="3" t="s">
        <v>639</v>
      </c>
      <c r="B334" s="4" t="s">
        <v>640</v>
      </c>
      <c r="L334" t="str">
        <f t="shared" si="5"/>
        <v xml:space="preserve">Technische Spezifikationen </v>
      </c>
    </row>
    <row r="335" spans="1:12" x14ac:dyDescent="0.25">
      <c r="A335" s="3" t="s">
        <v>641</v>
      </c>
      <c r="B335" s="4" t="s">
        <v>642</v>
      </c>
      <c r="L335" t="str">
        <f t="shared" si="5"/>
        <v>Teil 1</v>
      </c>
    </row>
    <row r="336" spans="1:12" x14ac:dyDescent="0.25">
      <c r="A336" s="3" t="s">
        <v>643</v>
      </c>
      <c r="B336" s="4" t="s">
        <v>644</v>
      </c>
      <c r="L336" t="str">
        <f t="shared" si="5"/>
        <v>Teil 2</v>
      </c>
    </row>
    <row r="337" spans="1:12" x14ac:dyDescent="0.25">
      <c r="A337" s="3" t="s">
        <v>645</v>
      </c>
      <c r="B337" s="4" t="s">
        <v>646</v>
      </c>
      <c r="L337" t="str">
        <f t="shared" si="5"/>
        <v>Teil 3</v>
      </c>
    </row>
    <row r="338" spans="1:12" x14ac:dyDescent="0.25">
      <c r="A338" s="3" t="s">
        <v>647</v>
      </c>
      <c r="B338" s="4" t="s">
        <v>648</v>
      </c>
      <c r="L338" t="str">
        <f t="shared" si="5"/>
        <v>Teil 4</v>
      </c>
    </row>
    <row r="339" spans="1:12" x14ac:dyDescent="0.25">
      <c r="A339" s="3" t="s">
        <v>649</v>
      </c>
      <c r="B339" s="4" t="s">
        <v>650</v>
      </c>
      <c r="L339" t="str">
        <f t="shared" si="5"/>
        <v>Teil 5</v>
      </c>
    </row>
    <row r="340" spans="1:12" ht="15" customHeight="1" x14ac:dyDescent="0.25">
      <c r="A340" s="3" t="s">
        <v>651</v>
      </c>
      <c r="B340" s="4" t="s">
        <v>652</v>
      </c>
      <c r="L340" t="str">
        <f t="shared" si="5"/>
        <v>Teilebündelung/Produktfamilien</v>
      </c>
    </row>
    <row r="341" spans="1:12" ht="15" customHeight="1" x14ac:dyDescent="0.25">
      <c r="A341" s="3" t="s">
        <v>653</v>
      </c>
      <c r="B341" s="4" t="s">
        <v>654</v>
      </c>
      <c r="L341" t="str">
        <f t="shared" si="5"/>
        <v>Teilelebenslauf</v>
      </c>
    </row>
    <row r="342" spans="1:12" x14ac:dyDescent="0.25">
      <c r="A342" s="3" t="s">
        <v>655</v>
      </c>
      <c r="B342" s="4" t="s">
        <v>656</v>
      </c>
      <c r="L342" t="str">
        <f t="shared" si="5"/>
        <v>Teilelebenslauf in der Serie</v>
      </c>
    </row>
    <row r="343" spans="1:12" ht="15" customHeight="1" x14ac:dyDescent="0.25">
      <c r="A343" s="3" t="s">
        <v>657</v>
      </c>
      <c r="B343" s="4" t="s">
        <v>658</v>
      </c>
      <c r="L343" t="str">
        <f t="shared" si="5"/>
        <v>Telefon</v>
      </c>
    </row>
    <row r="344" spans="1:12" ht="15" customHeight="1" x14ac:dyDescent="0.25">
      <c r="A344" s="3" t="s">
        <v>659</v>
      </c>
      <c r="B344" s="4" t="s">
        <v>660</v>
      </c>
      <c r="L344" t="str">
        <f t="shared" si="5"/>
        <v>Terminabstimmung</v>
      </c>
    </row>
    <row r="345" spans="1:12" ht="15" customHeight="1" x14ac:dyDescent="0.25">
      <c r="A345" s="3" t="s">
        <v>661</v>
      </c>
      <c r="B345" s="4" t="s">
        <v>662</v>
      </c>
      <c r="L345" t="str">
        <f t="shared" si="5"/>
        <v>Übermittlung der PPF-Unterlagen</v>
      </c>
    </row>
    <row r="346" spans="1:12" ht="15" customHeight="1" x14ac:dyDescent="0.25">
      <c r="A346" s="3" t="s">
        <v>663</v>
      </c>
      <c r="B346" s="4" t="s">
        <v>664</v>
      </c>
      <c r="L346" t="str">
        <f t="shared" si="5"/>
        <v>Übermittlungssprache des PPF-Verfahrens</v>
      </c>
    </row>
    <row r="347" spans="1:12" ht="15" customHeight="1" x14ac:dyDescent="0.25">
      <c r="A347" s="3" t="s">
        <v>665</v>
      </c>
      <c r="B347" s="4" t="s">
        <v>666</v>
      </c>
      <c r="L347" t="str">
        <f t="shared" si="5"/>
        <v>Unterlagen</v>
      </c>
    </row>
    <row r="348" spans="1:12" ht="15" customHeight="1" x14ac:dyDescent="0.25">
      <c r="A348" s="3" t="s">
        <v>667</v>
      </c>
      <c r="B348" s="4" t="s">
        <v>668</v>
      </c>
      <c r="L348" t="str">
        <f t="shared" si="5"/>
        <v>Unterschrift</v>
      </c>
    </row>
    <row r="349" spans="1:12" ht="15" customHeight="1" x14ac:dyDescent="0.25">
      <c r="A349" s="3" t="s">
        <v>669</v>
      </c>
      <c r="B349" s="4" t="s">
        <v>670</v>
      </c>
      <c r="L349" t="str">
        <f t="shared" si="5"/>
        <v>Varianten</v>
      </c>
    </row>
    <row r="350" spans="1:12" x14ac:dyDescent="0.25">
      <c r="A350" s="3" t="s">
        <v>669</v>
      </c>
      <c r="B350" s="4" t="s">
        <v>670</v>
      </c>
      <c r="L350" t="str">
        <f t="shared" si="5"/>
        <v>Varianten</v>
      </c>
    </row>
    <row r="351" spans="1:12" x14ac:dyDescent="0.25">
      <c r="A351" s="3" t="s">
        <v>671</v>
      </c>
      <c r="B351" s="4" t="s">
        <v>672</v>
      </c>
      <c r="L351" t="str">
        <f t="shared" si="5"/>
        <v>Varianten-PPF</v>
      </c>
    </row>
    <row r="352" spans="1:12" x14ac:dyDescent="0.25">
      <c r="A352" s="3" t="s">
        <v>673</v>
      </c>
      <c r="B352" s="4" t="s">
        <v>674</v>
      </c>
      <c r="L352" t="str">
        <f t="shared" si="5"/>
        <v>Varianten-PPF zu bereits vorgelegtem PPF-Verfahren</v>
      </c>
    </row>
    <row r="353" spans="1:12" ht="27.65" x14ac:dyDescent="0.25">
      <c r="A353" s="4" t="s">
        <v>675</v>
      </c>
      <c r="B353" s="4" t="s">
        <v>676</v>
      </c>
      <c r="L353" t="str">
        <f t="shared" si="5"/>
        <v>Verbaubar 
ohne Mehraufwand</v>
      </c>
    </row>
    <row r="354" spans="1:12" ht="27.65" x14ac:dyDescent="0.25">
      <c r="A354" s="4" t="s">
        <v>677</v>
      </c>
      <c r="B354" s="4" t="s">
        <v>678</v>
      </c>
      <c r="L354" t="str">
        <f t="shared" si="5"/>
        <v xml:space="preserve">Verbaubar mit Mehraufwand,
Kundenakzeptanz liegt vor </v>
      </c>
    </row>
    <row r="355" spans="1:12" x14ac:dyDescent="0.25">
      <c r="A355" s="3" t="s">
        <v>679</v>
      </c>
      <c r="B355" s="4" t="s">
        <v>680</v>
      </c>
      <c r="L355" t="str">
        <f t="shared" si="5"/>
        <v>Verbaubarkeit</v>
      </c>
    </row>
    <row r="356" spans="1:12" x14ac:dyDescent="0.25">
      <c r="A356" s="3" t="s">
        <v>681</v>
      </c>
      <c r="B356" s="4" t="s">
        <v>682</v>
      </c>
      <c r="L356" t="str">
        <f t="shared" si="5"/>
        <v>Verbaubarkeit (beim Kunden)</v>
      </c>
    </row>
    <row r="357" spans="1:12" x14ac:dyDescent="0.25">
      <c r="A357" s="3" t="s">
        <v>683</v>
      </c>
      <c r="B357" s="4" t="s">
        <v>684</v>
      </c>
      <c r="L357" t="str">
        <f t="shared" si="5"/>
        <v>Vereinbarte Produktions-stückzahl</v>
      </c>
    </row>
    <row r="358" spans="1:12" ht="41.5" x14ac:dyDescent="0.25">
      <c r="A358" s="4" t="s">
        <v>685</v>
      </c>
      <c r="B358" s="4" t="s">
        <v>686</v>
      </c>
      <c r="L358" t="str">
        <f t="shared" si="5"/>
        <v>Vereinbarte Produktionsstückzahl: 
Produktionseinrichtungen beziehen sich auf Linien/Anlagen/Maschinen/Werkzeuge/Kavitäten/Nester</v>
      </c>
    </row>
    <row r="359" spans="1:12" x14ac:dyDescent="0.25">
      <c r="A359" s="3" t="s">
        <v>687</v>
      </c>
      <c r="B359" s="4" t="s">
        <v>688</v>
      </c>
      <c r="L359" t="str">
        <f t="shared" si="5"/>
        <v>Vereinbarte Vorgehensweise (z. B. Dauer bzw. Stückzahl des Tests)</v>
      </c>
    </row>
    <row r="360" spans="1:12" x14ac:dyDescent="0.25">
      <c r="A360" s="3" t="s">
        <v>689</v>
      </c>
      <c r="B360" s="4" t="s">
        <v>689</v>
      </c>
      <c r="L360" t="str">
        <f t="shared" si="5"/>
        <v>Version</v>
      </c>
    </row>
    <row r="361" spans="1:12" x14ac:dyDescent="0.25">
      <c r="A361" s="4" t="s">
        <v>690</v>
      </c>
      <c r="B361" s="4" t="s">
        <v>691</v>
      </c>
      <c r="L361" t="str">
        <f t="shared" si="5"/>
        <v>Version/ Datum</v>
      </c>
    </row>
    <row r="362" spans="1:12" ht="27.65" x14ac:dyDescent="0.25">
      <c r="A362" s="4" t="s">
        <v>692</v>
      </c>
      <c r="B362" s="4" t="s">
        <v>693</v>
      </c>
      <c r="L362" t="str">
        <f t="shared" si="5"/>
        <v>Vollständig vorhanden/abgenommen,
Fähigkeit nachgewiesen</v>
      </c>
    </row>
    <row r="363" spans="1:12" x14ac:dyDescent="0.25">
      <c r="A363" s="3" t="s">
        <v>694</v>
      </c>
      <c r="B363" s="4" t="s">
        <v>342</v>
      </c>
      <c r="L363" t="str">
        <f t="shared" si="5"/>
        <v>Vom Kunden zur Verfügung zu stellen</v>
      </c>
    </row>
    <row r="364" spans="1:12" x14ac:dyDescent="0.25">
      <c r="A364" s="3" t="s">
        <v>695</v>
      </c>
      <c r="B364" s="4" t="s">
        <v>696</v>
      </c>
      <c r="L364" t="str">
        <f t="shared" si="5"/>
        <v>von</v>
      </c>
    </row>
    <row r="365" spans="1:12" x14ac:dyDescent="0.25">
      <c r="A365" s="3" t="s">
        <v>697</v>
      </c>
      <c r="B365" s="4" t="s">
        <v>698</v>
      </c>
      <c r="L365" t="str">
        <f t="shared" si="5"/>
        <v>Von der Organisation zur Verfügung zu stellen</v>
      </c>
    </row>
    <row r="366" spans="1:12" x14ac:dyDescent="0.25">
      <c r="A366" s="3" t="s">
        <v>699</v>
      </c>
      <c r="B366" s="4" t="s">
        <v>700</v>
      </c>
      <c r="L366" t="str">
        <f t="shared" si="5"/>
        <v>Vorlage erforderlich</v>
      </c>
    </row>
    <row r="367" spans="1:12" x14ac:dyDescent="0.25">
      <c r="A367" s="3" t="s">
        <v>701</v>
      </c>
      <c r="B367" s="4" t="s">
        <v>702</v>
      </c>
      <c r="L367" t="str">
        <f t="shared" si="5"/>
        <v>Werkstoff</v>
      </c>
    </row>
    <row r="368" spans="1:12" x14ac:dyDescent="0.25">
      <c r="A368" s="3" t="s">
        <v>703</v>
      </c>
      <c r="B368" s="4" t="s">
        <v>704</v>
      </c>
      <c r="L368" t="str">
        <f t="shared" si="5"/>
        <v>Werkstoff (Festigkeit, physikalische Eigenschaften, …)</v>
      </c>
    </row>
    <row r="369" spans="1:12" x14ac:dyDescent="0.25">
      <c r="A369" s="3" t="s">
        <v>705</v>
      </c>
      <c r="B369" s="4" t="s">
        <v>706</v>
      </c>
      <c r="L369" t="str">
        <f t="shared" si="5"/>
        <v>Werkstofftechnik (optional)</v>
      </c>
    </row>
    <row r="370" spans="1:12" ht="41.5" x14ac:dyDescent="0.25">
      <c r="A370" s="4" t="s">
        <v>707</v>
      </c>
      <c r="B370" s="4" t="s">
        <v>708</v>
      </c>
      <c r="L370" t="str">
        <f t="shared" si="5"/>
        <v>Werkzeug nicht serientauglich
Qualitätsbeeinträchtigun-gen in der Serie zu erwarten</v>
      </c>
    </row>
    <row r="371" spans="1:12" x14ac:dyDescent="0.25">
      <c r="A371" s="3" t="s">
        <v>709</v>
      </c>
      <c r="B371" s="4" t="s">
        <v>710</v>
      </c>
      <c r="L371" t="str">
        <f t="shared" si="5"/>
        <v>Werkzeuge</v>
      </c>
    </row>
    <row r="372" spans="1:12" x14ac:dyDescent="0.25">
      <c r="A372" s="3" t="s">
        <v>711</v>
      </c>
      <c r="B372" s="4" t="s">
        <v>712</v>
      </c>
      <c r="L372" t="str">
        <f t="shared" si="5"/>
        <v>Werkzeuge (mit Stückzahl/Anzahl Nester und Information zum Werkzeugkonzept)</v>
      </c>
    </row>
    <row r="373" spans="1:12" x14ac:dyDescent="0.25">
      <c r="A373" s="3" t="s">
        <v>713</v>
      </c>
      <c r="B373" s="4" t="s">
        <v>714</v>
      </c>
      <c r="L373" t="str">
        <f t="shared" si="5"/>
        <v>Wiedernutzung &gt; 12 Monate Stillstand</v>
      </c>
    </row>
    <row r="374" spans="1:12" x14ac:dyDescent="0.25">
      <c r="A374" s="3" t="s">
        <v>715</v>
      </c>
      <c r="B374" s="4" t="s">
        <v>716</v>
      </c>
      <c r="L374" t="str">
        <f t="shared" si="5"/>
        <v>Zeichnungsnummer</v>
      </c>
    </row>
    <row r="375" spans="1:12" x14ac:dyDescent="0.25">
      <c r="A375" s="3" t="s">
        <v>717</v>
      </c>
      <c r="B375" s="4" t="s">
        <v>718</v>
      </c>
      <c r="L375" t="str">
        <f t="shared" si="5"/>
        <v>Zonenfestlegung für optische Beurteilung</v>
      </c>
    </row>
    <row r="376" spans="1:12" x14ac:dyDescent="0.25">
      <c r="A376" s="3" t="s">
        <v>719</v>
      </c>
      <c r="B376" s="4" t="s">
        <v>720</v>
      </c>
      <c r="L376" t="str">
        <f t="shared" si="5"/>
        <v>Zur Verfügung zu stellende Schnittstellenbauteile und Hilfsmittel</v>
      </c>
    </row>
    <row r="377" spans="1:12" x14ac:dyDescent="0.25">
      <c r="A377" s="3" t="s">
        <v>721</v>
      </c>
      <c r="B377" s="4" t="s">
        <v>722</v>
      </c>
      <c r="L377" t="str">
        <f t="shared" si="5"/>
        <v>Zuverlässigkeit</v>
      </c>
    </row>
    <row r="378" spans="1:12" x14ac:dyDescent="0.25">
      <c r="A378" s="3" t="s">
        <v>723</v>
      </c>
      <c r="B378" s="4" t="s">
        <v>724</v>
      </c>
      <c r="L378" t="str">
        <f t="shared" si="5"/>
        <v>Bericht</v>
      </c>
    </row>
    <row r="379" spans="1:12" x14ac:dyDescent="0.25">
      <c r="A379" s="4" t="s">
        <v>725</v>
      </c>
      <c r="B379" s="4" t="s">
        <v>726</v>
      </c>
      <c r="L379" t="str">
        <f t="shared" si="5"/>
        <v>Eingabe erforderlich, sofern nicht mit „Anforderung erfüllt“ bewertet</v>
      </c>
    </row>
    <row r="380" spans="1:12" x14ac:dyDescent="0.25">
      <c r="A380" s="3" t="s">
        <v>457</v>
      </c>
      <c r="B380" s="4" t="s">
        <v>458</v>
      </c>
      <c r="L380" t="str">
        <f t="shared" si="5"/>
        <v>Nicht anwendbar</v>
      </c>
    </row>
    <row r="381" spans="1:12" x14ac:dyDescent="0.25">
      <c r="A381" s="3" t="s">
        <v>727</v>
      </c>
      <c r="B381" s="4" t="s">
        <v>728</v>
      </c>
      <c r="L381" t="str">
        <f t="shared" si="5"/>
        <v>Bestandteil Requalifikation</v>
      </c>
    </row>
    <row r="382" spans="1:12" x14ac:dyDescent="0.25">
      <c r="A382" s="3" t="s">
        <v>729</v>
      </c>
      <c r="B382" s="4" t="s">
        <v>730</v>
      </c>
      <c r="L382" t="str">
        <f t="shared" si="5"/>
        <v>Abstimmung Requalifikation</v>
      </c>
    </row>
    <row r="383" spans="1:12" x14ac:dyDescent="0.25">
      <c r="A383" s="3" t="s">
        <v>731</v>
      </c>
      <c r="B383" s="4" t="s">
        <v>732</v>
      </c>
      <c r="L383" t="str">
        <f t="shared" si="5"/>
        <v>Requalifikationsintervall</v>
      </c>
    </row>
    <row r="384" spans="1:12" x14ac:dyDescent="0.25">
      <c r="A384" s="3" t="s">
        <v>733</v>
      </c>
      <c r="B384" s="4" t="s">
        <v>734</v>
      </c>
      <c r="L384" t="str">
        <f t="shared" si="5"/>
        <v>Weitergabe an den Kunden</v>
      </c>
    </row>
    <row r="385" spans="1:12" x14ac:dyDescent="0.25">
      <c r="A385" s="3" t="s">
        <v>735</v>
      </c>
      <c r="B385" s="4" t="s">
        <v>736</v>
      </c>
      <c r="L385" t="str">
        <f t="shared" si="5"/>
        <v>Nur Nachweis</v>
      </c>
    </row>
    <row r="386" spans="1:12" x14ac:dyDescent="0.25">
      <c r="A386" s="3" t="s">
        <v>737</v>
      </c>
      <c r="B386" s="4" t="s">
        <v>738</v>
      </c>
      <c r="L386" t="str">
        <f t="shared" si="5"/>
        <v>Dokumentation</v>
      </c>
    </row>
    <row r="387" spans="1:12" ht="27.65" x14ac:dyDescent="0.25">
      <c r="A387" s="4" t="s">
        <v>739</v>
      </c>
      <c r="B387" s="4" t="s">
        <v>740</v>
      </c>
      <c r="L387" t="str">
        <f t="shared" si="5"/>
        <v>Liegen bei der Requalifikation Abweichungen zu den Spezifikationen vor, ist der Kunde in jedem Fall zu informieren.</v>
      </c>
    </row>
    <row r="388" spans="1:12" x14ac:dyDescent="0.25">
      <c r="A388" s="8" t="s">
        <v>741</v>
      </c>
      <c r="B388" s="4" t="s">
        <v>742</v>
      </c>
      <c r="L388" t="str">
        <f t="shared" ref="L388:L451" si="6">VLOOKUP(A388,A:J,$L$1,FALSE)</f>
        <v xml:space="preserve">Abstimmung zum PPF-Verfahren </v>
      </c>
    </row>
    <row r="389" spans="1:12" x14ac:dyDescent="0.25">
      <c r="A389" s="3" t="s">
        <v>743</v>
      </c>
      <c r="B389" s="4" t="s">
        <v>744</v>
      </c>
      <c r="L389" t="str">
        <f t="shared" si="6"/>
        <v>Änd.-Nummer Organisation</v>
      </c>
    </row>
    <row r="390" spans="1:12" x14ac:dyDescent="0.25">
      <c r="A390" s="3" t="s">
        <v>745</v>
      </c>
      <c r="B390" s="4" t="s">
        <v>746</v>
      </c>
      <c r="L390" t="str">
        <f t="shared" si="6"/>
        <v>Verantwortliche Person</v>
      </c>
    </row>
    <row r="391" spans="1:12" x14ac:dyDescent="0.25">
      <c r="A391" s="3" t="s">
        <v>747</v>
      </c>
      <c r="B391" s="4" t="s">
        <v>748</v>
      </c>
      <c r="L391" t="str">
        <f t="shared" si="6"/>
        <v>Kopfdaten</v>
      </c>
    </row>
    <row r="392" spans="1:12" x14ac:dyDescent="0.25">
      <c r="A392" s="4" t="s">
        <v>749</v>
      </c>
      <c r="B392" s="4" t="s">
        <v>750</v>
      </c>
      <c r="L392" t="str">
        <f t="shared" si="6"/>
        <v>6.1 Deckblatt PPF Software</v>
      </c>
    </row>
    <row r="393" spans="1:12" x14ac:dyDescent="0.25">
      <c r="A393" s="3" t="s">
        <v>751</v>
      </c>
      <c r="B393" s="4" t="s">
        <v>752</v>
      </c>
      <c r="L393" t="str">
        <f t="shared" si="6"/>
        <v>Auszufüllen von Organisation</v>
      </c>
    </row>
    <row r="394" spans="1:12" x14ac:dyDescent="0.25">
      <c r="A394" s="3" t="s">
        <v>753</v>
      </c>
      <c r="B394" s="4" t="s">
        <v>754</v>
      </c>
      <c r="L394" t="str">
        <f t="shared" si="6"/>
        <v>Erstellungsdatum</v>
      </c>
    </row>
    <row r="395" spans="1:12" x14ac:dyDescent="0.25">
      <c r="A395" s="3" t="s">
        <v>755</v>
      </c>
      <c r="B395" s="4" t="s">
        <v>756</v>
      </c>
      <c r="L395" t="str">
        <f t="shared" si="6"/>
        <v>Sachnummer (Kunde)</v>
      </c>
    </row>
    <row r="396" spans="1:12" ht="27.65" x14ac:dyDescent="0.25">
      <c r="A396" s="3" t="s">
        <v>757</v>
      </c>
      <c r="B396" s="4" t="s">
        <v>758</v>
      </c>
      <c r="L396" t="str">
        <f t="shared" si="6"/>
        <v>Stücklistenreferenz (Kunde)</v>
      </c>
    </row>
    <row r="397" spans="1:12" x14ac:dyDescent="0.25">
      <c r="A397" s="3" t="s">
        <v>759</v>
      </c>
      <c r="B397" s="4" t="s">
        <v>760</v>
      </c>
      <c r="L397" t="str">
        <f t="shared" si="6"/>
        <v>Benennung des Kunden</v>
      </c>
    </row>
    <row r="398" spans="1:12" ht="27.65" x14ac:dyDescent="0.25">
      <c r="A398" s="4" t="s">
        <v>761</v>
      </c>
      <c r="B398" s="4" t="s">
        <v>762</v>
      </c>
      <c r="L398" t="str">
        <f t="shared" si="6"/>
        <v>Sachnummer (Organisation)
z. B. FSW-release: 18A-EMS71-ME0850</v>
      </c>
    </row>
    <row r="399" spans="1:12" x14ac:dyDescent="0.25">
      <c r="A399" s="3" t="s">
        <v>763</v>
      </c>
      <c r="B399" s="4" t="s">
        <v>764</v>
      </c>
      <c r="L399" t="str">
        <f t="shared" si="6"/>
        <v>Beschreibung der Software</v>
      </c>
    </row>
    <row r="400" spans="1:12" x14ac:dyDescent="0.25">
      <c r="A400" s="3" t="s">
        <v>765</v>
      </c>
      <c r="B400" s="4" t="s">
        <v>766</v>
      </c>
      <c r="L400" t="str">
        <f t="shared" si="6"/>
        <v>Produktspezifischer Kenner/Schlüssel</v>
      </c>
    </row>
    <row r="401" spans="1:12" x14ac:dyDescent="0.25">
      <c r="A401" s="3" t="s">
        <v>767</v>
      </c>
      <c r="B401" s="4" t="s">
        <v>768</v>
      </c>
      <c r="L401" t="str">
        <f t="shared" si="6"/>
        <v>Prüfsumme</v>
      </c>
    </row>
    <row r="402" spans="1:12" ht="41.5" x14ac:dyDescent="0.25">
      <c r="A402" s="4" t="s">
        <v>769</v>
      </c>
      <c r="B402" s="4" t="s">
        <v>770</v>
      </c>
      <c r="L402" t="str">
        <f t="shared" si="6"/>
        <v>Angaben zu verwendeten Softwaremodulen (Eigen- und Fremdanteile sind aufzuführen)</v>
      </c>
    </row>
    <row r="403" spans="1:12" x14ac:dyDescent="0.25">
      <c r="A403" s="3" t="s">
        <v>771</v>
      </c>
      <c r="B403" s="4" t="s">
        <v>772</v>
      </c>
      <c r="L403" t="str">
        <f t="shared" si="6"/>
        <v>Eigenständiges Softwarepaket</v>
      </c>
    </row>
    <row r="404" spans="1:12" x14ac:dyDescent="0.25">
      <c r="A404" s="3" t="s">
        <v>773</v>
      </c>
      <c r="B404" s="4" t="s">
        <v>774</v>
      </c>
      <c r="L404" t="str">
        <f t="shared" si="6"/>
        <v>HW-Verwendung</v>
      </c>
    </row>
    <row r="405" spans="1:12" x14ac:dyDescent="0.25">
      <c r="A405" s="3" t="s">
        <v>623</v>
      </c>
      <c r="B405" s="4" t="s">
        <v>624</v>
      </c>
      <c r="L405" t="str">
        <f t="shared" si="6"/>
        <v>Softwarestand</v>
      </c>
    </row>
    <row r="406" spans="1:12" x14ac:dyDescent="0.25">
      <c r="A406" s="3" t="s">
        <v>775</v>
      </c>
      <c r="B406" s="4" t="s">
        <v>776</v>
      </c>
      <c r="L406" t="str">
        <f t="shared" si="6"/>
        <v>Betriebssystem</v>
      </c>
    </row>
    <row r="407" spans="1:12" x14ac:dyDescent="0.25">
      <c r="A407" s="3" t="s">
        <v>777</v>
      </c>
      <c r="B407" s="4" t="s">
        <v>778</v>
      </c>
      <c r="L407" t="str">
        <f t="shared" si="6"/>
        <v>Diagnoseerkennung</v>
      </c>
    </row>
    <row r="408" spans="1:12" x14ac:dyDescent="0.25">
      <c r="A408" s="3" t="s">
        <v>779</v>
      </c>
      <c r="B408" s="4" t="s">
        <v>780</v>
      </c>
      <c r="L408" t="str">
        <f t="shared" si="6"/>
        <v>ASIL-Einstufung</v>
      </c>
    </row>
    <row r="409" spans="1:12" x14ac:dyDescent="0.25">
      <c r="A409" s="3" t="s">
        <v>781</v>
      </c>
      <c r="B409" s="4" t="s">
        <v>782</v>
      </c>
      <c r="L409" t="str">
        <f t="shared" si="6"/>
        <v>Kompa-tibilität zur Spezifi-kation</v>
      </c>
    </row>
    <row r="410" spans="1:12" x14ac:dyDescent="0.25">
      <c r="A410" s="3" t="s">
        <v>783</v>
      </c>
      <c r="B410" s="4" t="s">
        <v>784</v>
      </c>
      <c r="L410" t="str">
        <f t="shared" si="6"/>
        <v>erfüllt</v>
      </c>
    </row>
    <row r="411" spans="1:12" x14ac:dyDescent="0.25">
      <c r="A411" s="3" t="s">
        <v>785</v>
      </c>
      <c r="B411" s="4" t="s">
        <v>786</v>
      </c>
      <c r="L411" t="str">
        <f t="shared" si="6"/>
        <v>nicht erfüllt</v>
      </c>
    </row>
    <row r="412" spans="1:12" x14ac:dyDescent="0.25">
      <c r="A412" s="3" t="s">
        <v>787</v>
      </c>
      <c r="B412" s="4" t="s">
        <v>788</v>
      </c>
      <c r="L412" t="str">
        <f t="shared" si="6"/>
        <v>(6.6) FOSS-Freigabe</v>
      </c>
    </row>
    <row r="413" spans="1:12" x14ac:dyDescent="0.25">
      <c r="A413" s="3" t="s">
        <v>789</v>
      </c>
      <c r="B413" s="4" t="s">
        <v>790</v>
      </c>
      <c r="L413" t="str">
        <f t="shared" si="6"/>
        <v>liegt vor</v>
      </c>
    </row>
    <row r="414" spans="1:12" x14ac:dyDescent="0.25">
      <c r="A414" s="3" t="s">
        <v>791</v>
      </c>
      <c r="B414" s="4" t="s">
        <v>792</v>
      </c>
      <c r="L414" t="str">
        <f t="shared" si="6"/>
        <v>liegt nicht vor</v>
      </c>
    </row>
    <row r="415" spans="1:12" x14ac:dyDescent="0.25">
      <c r="A415" s="3" t="s">
        <v>793</v>
      </c>
      <c r="B415" s="4" t="s">
        <v>794</v>
      </c>
      <c r="L415" t="str">
        <f t="shared" si="6"/>
        <v>nicht relevant</v>
      </c>
    </row>
    <row r="416" spans="1:12" x14ac:dyDescent="0.25">
      <c r="A416" s="3" t="s">
        <v>795</v>
      </c>
      <c r="B416" s="4" t="s">
        <v>796</v>
      </c>
      <c r="L416" t="str">
        <f t="shared" si="6"/>
        <v>Auslöser</v>
      </c>
    </row>
    <row r="417" spans="1:12" x14ac:dyDescent="0.25">
      <c r="A417" s="3" t="s">
        <v>797</v>
      </c>
      <c r="B417" s="4" t="s">
        <v>798</v>
      </c>
      <c r="L417" t="str">
        <f t="shared" si="6"/>
        <v>Initiales PPF-Verfahren</v>
      </c>
    </row>
    <row r="418" spans="1:12" x14ac:dyDescent="0.25">
      <c r="A418" s="3" t="s">
        <v>799</v>
      </c>
      <c r="B418" s="4" t="s">
        <v>800</v>
      </c>
      <c r="L418" t="str">
        <f t="shared" si="6"/>
        <v>PPF-Verfahren aufgrund von Änderungen</v>
      </c>
    </row>
    <row r="419" spans="1:12" x14ac:dyDescent="0.25">
      <c r="A419" s="3" t="s">
        <v>801</v>
      </c>
      <c r="B419" s="4" t="s">
        <v>11</v>
      </c>
      <c r="L419" t="str">
        <f t="shared" si="6"/>
        <v>Anforderung nicht erfüllt</v>
      </c>
    </row>
    <row r="420" spans="1:12" ht="27.65" x14ac:dyDescent="0.25">
      <c r="A420" s="3" t="s">
        <v>802</v>
      </c>
      <c r="B420" s="4" t="s">
        <v>803</v>
      </c>
      <c r="L420" t="str">
        <f t="shared" si="6"/>
        <v>Datum der letzten Prozessbewertung</v>
      </c>
    </row>
    <row r="421" spans="1:12" x14ac:dyDescent="0.25">
      <c r="A421" s="3" t="s">
        <v>804</v>
      </c>
      <c r="B421" s="4" t="s">
        <v>805</v>
      </c>
      <c r="L421" t="str">
        <f t="shared" si="6"/>
        <v>Methode zur Prozessbewertung</v>
      </c>
    </row>
    <row r="422" spans="1:12" x14ac:dyDescent="0.25">
      <c r="A422" s="3" t="s">
        <v>806</v>
      </c>
      <c r="B422" s="4" t="s">
        <v>807</v>
      </c>
      <c r="L422" t="str">
        <f t="shared" si="6"/>
        <v>Ergebnis der Prozessbewertung</v>
      </c>
    </row>
    <row r="423" spans="1:12" x14ac:dyDescent="0.25">
      <c r="A423" s="3" t="s">
        <v>808</v>
      </c>
      <c r="B423" s="4" t="s">
        <v>809</v>
      </c>
      <c r="L423" t="str">
        <f t="shared" si="6"/>
        <v>Spezifikation und Nachweise</v>
      </c>
    </row>
    <row r="424" spans="1:12" x14ac:dyDescent="0.25">
      <c r="A424" s="3" t="s">
        <v>810</v>
      </c>
      <c r="B424" s="4" t="s">
        <v>811</v>
      </c>
      <c r="L424" t="str">
        <f t="shared" si="6"/>
        <v>Details zur Verwendung von Softwaremodulen</v>
      </c>
    </row>
    <row r="425" spans="1:12" x14ac:dyDescent="0.25">
      <c r="A425" s="3" t="s">
        <v>812</v>
      </c>
      <c r="B425" s="4" t="s">
        <v>813</v>
      </c>
      <c r="L425" t="str">
        <f t="shared" si="6"/>
        <v>SW-SNR</v>
      </c>
    </row>
    <row r="426" spans="1:12" x14ac:dyDescent="0.25">
      <c r="A426" s="3" t="s">
        <v>759</v>
      </c>
      <c r="B426" s="4" t="s">
        <v>814</v>
      </c>
      <c r="L426" t="str">
        <f t="shared" si="6"/>
        <v>Benennung des Kunden</v>
      </c>
    </row>
    <row r="427" spans="1:12" x14ac:dyDescent="0.25">
      <c r="A427" s="3" t="s">
        <v>815</v>
      </c>
      <c r="B427" s="4" t="s">
        <v>816</v>
      </c>
      <c r="L427" t="str">
        <f t="shared" si="6"/>
        <v>Bezeichnung der Organisation</v>
      </c>
    </row>
    <row r="428" spans="1:12" x14ac:dyDescent="0.25">
      <c r="A428" s="3" t="s">
        <v>817</v>
      </c>
      <c r="B428" s="4" t="s">
        <v>818</v>
      </c>
      <c r="L428" t="str">
        <f t="shared" si="6"/>
        <v>Testreport</v>
      </c>
    </row>
    <row r="429" spans="1:12" x14ac:dyDescent="0.25">
      <c r="A429" s="3" t="s">
        <v>819</v>
      </c>
      <c r="B429" s="4" t="s">
        <v>820</v>
      </c>
      <c r="L429" t="str">
        <f t="shared" si="6"/>
        <v>Freigabestatus</v>
      </c>
    </row>
    <row r="430" spans="1:12" x14ac:dyDescent="0.25">
      <c r="A430" s="3" t="s">
        <v>821</v>
      </c>
      <c r="B430" s="4" t="s">
        <v>822</v>
      </c>
      <c r="L430" t="str">
        <f t="shared" si="6"/>
        <v>Einsatzempfehlung der Organisation</v>
      </c>
    </row>
    <row r="431" spans="1:12" ht="41.5" x14ac:dyDescent="0.25">
      <c r="A431" s="4" t="s">
        <v>823</v>
      </c>
      <c r="B431" s="4" t="s">
        <v>824</v>
      </c>
      <c r="L431" t="str">
        <f t="shared" si="6"/>
        <v>(Von einer autorisierten Person bei der Organisation durch rechtsverbindliche Unterschrift [schriftlich, elektronisch] gegebene Erlaubnis, die Software für den vorgesehenen Einsatzzweck zu benutzen)</v>
      </c>
    </row>
    <row r="432" spans="1:12" ht="41.5" x14ac:dyDescent="0.25">
      <c r="A432" s="4" t="s">
        <v>825</v>
      </c>
      <c r="B432" s="4" t="s">
        <v>826</v>
      </c>
      <c r="L432" t="str">
        <f t="shared" si="6"/>
        <v>(Von einer autorisierten Person beim Kunden durch rechtsverbindliche Unterschrift [schriftlich, elektronisch] gegebene Erlaubnis, die Software für den vorgesehenen Einsatzzweck zu benutzen)</v>
      </c>
    </row>
    <row r="433" spans="1:12" x14ac:dyDescent="0.25">
      <c r="A433" s="3" t="s">
        <v>827</v>
      </c>
      <c r="B433" s="4" t="s">
        <v>828</v>
      </c>
      <c r="L433" t="str">
        <f t="shared" si="6"/>
        <v>Angaben zur Software</v>
      </c>
    </row>
    <row r="434" spans="1:12" x14ac:dyDescent="0.25">
      <c r="A434" s="3" t="s">
        <v>763</v>
      </c>
      <c r="B434" s="4" t="s">
        <v>764</v>
      </c>
      <c r="L434" t="str">
        <f t="shared" si="6"/>
        <v>Beschreibung der Software</v>
      </c>
    </row>
    <row r="435" spans="1:12" x14ac:dyDescent="0.25">
      <c r="A435" s="3" t="s">
        <v>765</v>
      </c>
      <c r="B435" s="4" t="s">
        <v>829</v>
      </c>
      <c r="L435" t="str">
        <f t="shared" si="6"/>
        <v>Produktspezifischer Kenner/Schlüssel</v>
      </c>
    </row>
    <row r="436" spans="1:12" x14ac:dyDescent="0.25">
      <c r="A436" s="3" t="s">
        <v>767</v>
      </c>
      <c r="B436" s="4" t="s">
        <v>768</v>
      </c>
      <c r="L436" t="str">
        <f t="shared" si="6"/>
        <v>Prüfsumme</v>
      </c>
    </row>
    <row r="437" spans="1:12" ht="27.65" x14ac:dyDescent="0.25">
      <c r="A437" s="3" t="s">
        <v>757</v>
      </c>
      <c r="B437" s="4" t="s">
        <v>830</v>
      </c>
      <c r="L437" t="str">
        <f t="shared" si="6"/>
        <v>Stücklistenreferenz (Kunde)</v>
      </c>
    </row>
    <row r="438" spans="1:12" x14ac:dyDescent="0.25">
      <c r="A438" s="3" t="s">
        <v>831</v>
      </c>
      <c r="B438" s="4" t="s">
        <v>832</v>
      </c>
      <c r="L438" t="str">
        <f t="shared" si="6"/>
        <v>Durchgeführte Prüfungen</v>
      </c>
    </row>
    <row r="439" spans="1:12" x14ac:dyDescent="0.25">
      <c r="A439" s="3" t="s">
        <v>833</v>
      </c>
      <c r="B439" s="4" t="s">
        <v>834</v>
      </c>
      <c r="L439" t="str">
        <f t="shared" si="6"/>
        <v>Allgemeine Angaben zur Hardware (Mindestanforderung)</v>
      </c>
    </row>
    <row r="440" spans="1:12" x14ac:dyDescent="0.25">
      <c r="A440" s="3" t="s">
        <v>835</v>
      </c>
      <c r="B440" s="4" t="s">
        <v>836</v>
      </c>
      <c r="L440" t="str">
        <f t="shared" si="6"/>
        <v>Prozessor</v>
      </c>
    </row>
    <row r="441" spans="1:12" x14ac:dyDescent="0.25">
      <c r="A441" s="3" t="s">
        <v>837</v>
      </c>
      <c r="B441" s="4" t="s">
        <v>838</v>
      </c>
      <c r="L441" t="str">
        <f t="shared" si="6"/>
        <v>Prozessorfrequenz</v>
      </c>
    </row>
    <row r="442" spans="1:12" x14ac:dyDescent="0.25">
      <c r="A442" s="3" t="s">
        <v>839</v>
      </c>
      <c r="B442" s="4" t="s">
        <v>840</v>
      </c>
      <c r="L442" t="str">
        <f t="shared" si="6"/>
        <v>Quarzfrequenz</v>
      </c>
    </row>
    <row r="443" spans="1:12" x14ac:dyDescent="0.25">
      <c r="A443" s="3" t="s">
        <v>841</v>
      </c>
      <c r="B443" s="4" t="s">
        <v>842</v>
      </c>
      <c r="L443" t="str">
        <f t="shared" si="6"/>
        <v>Speicherauslastung (Messung)</v>
      </c>
    </row>
    <row r="444" spans="1:12" x14ac:dyDescent="0.25">
      <c r="A444" s="3" t="s">
        <v>843</v>
      </c>
      <c r="B444" s="4" t="s">
        <v>107</v>
      </c>
      <c r="L444" t="str">
        <f t="shared" si="6"/>
        <v>Komponente</v>
      </c>
    </row>
    <row r="445" spans="1:12" x14ac:dyDescent="0.25">
      <c r="A445" s="3" t="s">
        <v>844</v>
      </c>
      <c r="B445" s="4" t="s">
        <v>845</v>
      </c>
      <c r="L445" t="str">
        <f t="shared" si="6"/>
        <v>Belegt [kB]</v>
      </c>
    </row>
    <row r="446" spans="1:12" x14ac:dyDescent="0.25">
      <c r="A446" s="3" t="s">
        <v>846</v>
      </c>
      <c r="B446" s="4" t="s">
        <v>847</v>
      </c>
      <c r="L446" t="str">
        <f t="shared" si="6"/>
        <v>Verfügbar [kB]</v>
      </c>
    </row>
    <row r="447" spans="1:12" x14ac:dyDescent="0.25">
      <c r="A447" s="3" t="s">
        <v>848</v>
      </c>
      <c r="B447" s="4" t="s">
        <v>849</v>
      </c>
      <c r="L447" t="str">
        <f t="shared" si="6"/>
        <v>Belegt [%]</v>
      </c>
    </row>
    <row r="448" spans="1:12" x14ac:dyDescent="0.25">
      <c r="A448" s="3" t="s">
        <v>850</v>
      </c>
      <c r="B448" s="4" t="s">
        <v>850</v>
      </c>
      <c r="L448" t="str">
        <f t="shared" si="6"/>
        <v>ROM</v>
      </c>
    </row>
    <row r="449" spans="1:12" x14ac:dyDescent="0.25">
      <c r="A449" s="3" t="s">
        <v>851</v>
      </c>
      <c r="B449" s="4" t="s">
        <v>851</v>
      </c>
      <c r="L449" t="str">
        <f t="shared" si="6"/>
        <v>RAM</v>
      </c>
    </row>
    <row r="450" spans="1:12" x14ac:dyDescent="0.25">
      <c r="A450" s="3" t="s">
        <v>852</v>
      </c>
      <c r="B450" s="4" t="s">
        <v>852</v>
      </c>
      <c r="L450" t="str">
        <f t="shared" si="6"/>
        <v>EEPROM</v>
      </c>
    </row>
    <row r="451" spans="1:12" x14ac:dyDescent="0.25">
      <c r="A451" s="3" t="s">
        <v>853</v>
      </c>
      <c r="B451" s="4" t="s">
        <v>854</v>
      </c>
      <c r="L451" t="str">
        <f t="shared" si="6"/>
        <v>Harddisk</v>
      </c>
    </row>
    <row r="452" spans="1:12" x14ac:dyDescent="0.25">
      <c r="A452" s="3" t="s">
        <v>627</v>
      </c>
      <c r="B452" s="4" t="s">
        <v>628</v>
      </c>
      <c r="L452" t="str">
        <f t="shared" ref="L452:L515" si="7">VLOOKUP(A452,A:J,$L$1,FALSE)</f>
        <v>Spezifikation erfüllt</v>
      </c>
    </row>
    <row r="453" spans="1:12" x14ac:dyDescent="0.25">
      <c r="A453" s="4" t="s">
        <v>855</v>
      </c>
      <c r="B453" s="4" t="s">
        <v>856</v>
      </c>
      <c r="L453" t="str">
        <f t="shared" si="7"/>
        <v>Prozessorlast Initial</v>
      </c>
    </row>
    <row r="454" spans="1:12" x14ac:dyDescent="0.25">
      <c r="A454" s="4" t="s">
        <v>857</v>
      </c>
      <c r="B454" s="4" t="s">
        <v>858</v>
      </c>
      <c r="L454" t="str">
        <f t="shared" si="7"/>
        <v>Prozessorlast Betrieb</v>
      </c>
    </row>
    <row r="455" spans="1:12" x14ac:dyDescent="0.25">
      <c r="A455" s="4" t="s">
        <v>859</v>
      </c>
      <c r="B455" s="4" t="s">
        <v>860</v>
      </c>
      <c r="L455" t="str">
        <f t="shared" si="7"/>
        <v>Prozessorlast Peak</v>
      </c>
    </row>
    <row r="456" spans="1:12" x14ac:dyDescent="0.25">
      <c r="A456" s="4" t="s">
        <v>861</v>
      </c>
      <c r="B456" s="4" t="s">
        <v>862</v>
      </c>
      <c r="L456" t="str">
        <f t="shared" si="7"/>
        <v>Prozessorauslastung</v>
      </c>
    </row>
    <row r="457" spans="1:12" x14ac:dyDescent="0.25">
      <c r="A457" s="4" t="s">
        <v>863</v>
      </c>
      <c r="B457" s="4" t="s">
        <v>864</v>
      </c>
      <c r="L457" t="str">
        <f t="shared" si="7"/>
        <v>Prozessorauslastung (Messung)</v>
      </c>
    </row>
    <row r="458" spans="1:12" x14ac:dyDescent="0.25">
      <c r="A458" s="4" t="s">
        <v>865</v>
      </c>
      <c r="B458" s="4" t="s">
        <v>866</v>
      </c>
      <c r="L458" t="str">
        <f t="shared" si="7"/>
        <v>Referenz zur Dokumentation</v>
      </c>
    </row>
    <row r="459" spans="1:12" x14ac:dyDescent="0.25">
      <c r="A459" s="4" t="s">
        <v>867</v>
      </c>
      <c r="B459" s="4" t="s">
        <v>868</v>
      </c>
      <c r="L459" t="str">
        <f t="shared" si="7"/>
        <v>Stand der Dokumentation</v>
      </c>
    </row>
    <row r="460" spans="1:12" x14ac:dyDescent="0.25">
      <c r="A460" s="4" t="s">
        <v>869</v>
      </c>
      <c r="B460" s="4" t="s">
        <v>870</v>
      </c>
      <c r="L460" t="str">
        <f t="shared" si="7"/>
        <v>Zugrundeliegende Konfiguration/Baseline</v>
      </c>
    </row>
    <row r="461" spans="1:12" x14ac:dyDescent="0.25">
      <c r="A461" s="4" t="s">
        <v>871</v>
      </c>
      <c r="B461" s="4" t="s">
        <v>872</v>
      </c>
      <c r="L461" t="str">
        <f t="shared" si="7"/>
        <v>Review und Freigabe letzter Stand</v>
      </c>
    </row>
    <row r="462" spans="1:12" x14ac:dyDescent="0.25">
      <c r="A462" s="4" t="s">
        <v>873</v>
      </c>
      <c r="B462" s="4" t="s">
        <v>874</v>
      </c>
      <c r="L462" t="str">
        <f t="shared" si="7"/>
        <v>Funktionstests Softwarepaket</v>
      </c>
    </row>
    <row r="463" spans="1:12" x14ac:dyDescent="0.25">
      <c r="A463" s="4" t="s">
        <v>875</v>
      </c>
      <c r="B463" s="4" t="s">
        <v>876</v>
      </c>
      <c r="L463" t="str">
        <f t="shared" si="7"/>
        <v>Geprüft nach Testspezifikation</v>
      </c>
    </row>
    <row r="464" spans="1:12" x14ac:dyDescent="0.25">
      <c r="A464" s="4" t="s">
        <v>877</v>
      </c>
      <c r="B464" s="4" t="s">
        <v>878</v>
      </c>
      <c r="L464" t="str">
        <f t="shared" si="7"/>
        <v xml:space="preserve">Alle Testsequenzen bestanden? </v>
      </c>
    </row>
    <row r="465" spans="1:12" x14ac:dyDescent="0.25">
      <c r="A465" s="4" t="s">
        <v>879</v>
      </c>
      <c r="B465" s="4" t="s">
        <v>880</v>
      </c>
      <c r="L465" t="str">
        <f t="shared" si="7"/>
        <v xml:space="preserve">Alle Regressionstest bestanden? </v>
      </c>
    </row>
    <row r="466" spans="1:12" x14ac:dyDescent="0.25">
      <c r="A466" s="4" t="s">
        <v>881</v>
      </c>
      <c r="B466" s="4" t="s">
        <v>882</v>
      </c>
      <c r="L466" t="str">
        <f t="shared" si="7"/>
        <v>Liste nicht bestandener Tests und Risikobewertung</v>
      </c>
    </row>
    <row r="467" spans="1:12" x14ac:dyDescent="0.25">
      <c r="A467" s="4" t="s">
        <v>883</v>
      </c>
      <c r="B467" s="4" t="s">
        <v>884</v>
      </c>
      <c r="L467" t="str">
        <f t="shared" si="7"/>
        <v>Nachweis der Wirksamkeit der durchgeführten Maßnahmen</v>
      </c>
    </row>
    <row r="468" spans="1:12" x14ac:dyDescent="0.25">
      <c r="A468" s="4" t="s">
        <v>885</v>
      </c>
      <c r="B468" s="4" t="s">
        <v>886</v>
      </c>
      <c r="L468" t="str">
        <f t="shared" si="7"/>
        <v>Welche Sonderfreigaben liegen vor?</v>
      </c>
    </row>
    <row r="469" spans="1:12" ht="27.65" x14ac:dyDescent="0.25">
      <c r="A469" s="4" t="s">
        <v>887</v>
      </c>
      <c r="B469" s="4" t="s">
        <v>888</v>
      </c>
      <c r="L469" t="str">
        <f t="shared" si="7"/>
        <v>Nachweise zur Freigabe können jederzeit durch den Kunden eingesehen werden.</v>
      </c>
    </row>
    <row r="470" spans="1:12" x14ac:dyDescent="0.25">
      <c r="A470" s="8" t="s">
        <v>889</v>
      </c>
      <c r="B470" s="4" t="s">
        <v>890</v>
      </c>
      <c r="L470" t="str">
        <f t="shared" si="7"/>
        <v>Besondere Archivierungspflicht</v>
      </c>
    </row>
    <row r="471" spans="1:12" x14ac:dyDescent="0.25">
      <c r="A471" s="4" t="s">
        <v>891</v>
      </c>
      <c r="B471" s="4" t="s">
        <v>892</v>
      </c>
      <c r="L471" t="str">
        <f t="shared" si="7"/>
        <v>Unvollständig befüllt</v>
      </c>
    </row>
    <row r="472" spans="1:12" x14ac:dyDescent="0.25">
      <c r="A472" s="4" t="s">
        <v>893</v>
      </c>
      <c r="B472" s="4" t="s">
        <v>894</v>
      </c>
      <c r="L472" t="str">
        <f t="shared" si="7"/>
        <v>Anzahl der Nester</v>
      </c>
    </row>
    <row r="473" spans="1:12" ht="41.5" x14ac:dyDescent="0.25">
      <c r="A473" s="7" t="s">
        <v>895</v>
      </c>
      <c r="B473" s="7" t="s">
        <v>896</v>
      </c>
      <c r="L473" t="str">
        <f t="shared" si="7"/>
        <v>Nach der Freigabe dieses EMPB darf weder der Prozess, Maschine, Produktionsstandort, Material, Lieferant, Messmittel geändert werden.
Alle Auflagen müssen vor einer Lieferung erfüllt sein.</v>
      </c>
    </row>
    <row r="474" spans="1:12" ht="41.5" x14ac:dyDescent="0.25">
      <c r="A474" s="7" t="s">
        <v>897</v>
      </c>
      <c r="B474" s="7" t="s">
        <v>898</v>
      </c>
      <c r="L474" t="str">
        <f t="shared" si="7"/>
        <v>Optionales Template: Die Inhalte können auch in geeigneter Form auf andere Art nachgewiesen werden, die spezifischen Inhalte sind zwischen Organisation und Kunde abzustimmen</v>
      </c>
    </row>
    <row r="475" spans="1:12" x14ac:dyDescent="0.25">
      <c r="L475" t="e">
        <f t="shared" si="7"/>
        <v>#N/A</v>
      </c>
    </row>
    <row r="476" spans="1:12" x14ac:dyDescent="0.25">
      <c r="L476" t="e">
        <f t="shared" si="7"/>
        <v>#N/A</v>
      </c>
    </row>
    <row r="477" spans="1:12" x14ac:dyDescent="0.25">
      <c r="L477" t="e">
        <f t="shared" si="7"/>
        <v>#N/A</v>
      </c>
    </row>
    <row r="478" spans="1:12" x14ac:dyDescent="0.25">
      <c r="L478" t="e">
        <f t="shared" si="7"/>
        <v>#N/A</v>
      </c>
    </row>
    <row r="479" spans="1:12" x14ac:dyDescent="0.25">
      <c r="L479" t="e">
        <f t="shared" si="7"/>
        <v>#N/A</v>
      </c>
    </row>
    <row r="480" spans="1:12" x14ac:dyDescent="0.25">
      <c r="L480" t="e">
        <f t="shared" si="7"/>
        <v>#N/A</v>
      </c>
    </row>
    <row r="481" spans="12:12" x14ac:dyDescent="0.25">
      <c r="L481" t="e">
        <f t="shared" si="7"/>
        <v>#N/A</v>
      </c>
    </row>
    <row r="482" spans="12:12" x14ac:dyDescent="0.25">
      <c r="L482" t="e">
        <f t="shared" si="7"/>
        <v>#N/A</v>
      </c>
    </row>
    <row r="483" spans="12:12" x14ac:dyDescent="0.25">
      <c r="L483" t="e">
        <f t="shared" si="7"/>
        <v>#N/A</v>
      </c>
    </row>
    <row r="484" spans="12:12" x14ac:dyDescent="0.25">
      <c r="L484" t="e">
        <f t="shared" si="7"/>
        <v>#N/A</v>
      </c>
    </row>
    <row r="485" spans="12:12" x14ac:dyDescent="0.25">
      <c r="L485" t="e">
        <f t="shared" si="7"/>
        <v>#N/A</v>
      </c>
    </row>
    <row r="486" spans="12:12" x14ac:dyDescent="0.25">
      <c r="L486" t="e">
        <f t="shared" si="7"/>
        <v>#N/A</v>
      </c>
    </row>
    <row r="487" spans="12:12" x14ac:dyDescent="0.25">
      <c r="L487" t="e">
        <f t="shared" si="7"/>
        <v>#N/A</v>
      </c>
    </row>
    <row r="488" spans="12:12" x14ac:dyDescent="0.25">
      <c r="L488" t="e">
        <f t="shared" si="7"/>
        <v>#N/A</v>
      </c>
    </row>
    <row r="489" spans="12:12" x14ac:dyDescent="0.25">
      <c r="L489" t="e">
        <f t="shared" si="7"/>
        <v>#N/A</v>
      </c>
    </row>
    <row r="490" spans="12:12" x14ac:dyDescent="0.25">
      <c r="L490" t="e">
        <f t="shared" si="7"/>
        <v>#N/A</v>
      </c>
    </row>
    <row r="491" spans="12:12" x14ac:dyDescent="0.25">
      <c r="L491" t="e">
        <f t="shared" si="7"/>
        <v>#N/A</v>
      </c>
    </row>
    <row r="492" spans="12:12" x14ac:dyDescent="0.25">
      <c r="L492" t="e">
        <f t="shared" si="7"/>
        <v>#N/A</v>
      </c>
    </row>
    <row r="493" spans="12:12" x14ac:dyDescent="0.25">
      <c r="L493" t="e">
        <f t="shared" si="7"/>
        <v>#N/A</v>
      </c>
    </row>
    <row r="494" spans="12:12" x14ac:dyDescent="0.25">
      <c r="L494" t="e">
        <f t="shared" si="7"/>
        <v>#N/A</v>
      </c>
    </row>
    <row r="495" spans="12:12" x14ac:dyDescent="0.25">
      <c r="L495" t="e">
        <f t="shared" si="7"/>
        <v>#N/A</v>
      </c>
    </row>
    <row r="496" spans="12:12" x14ac:dyDescent="0.25">
      <c r="L496" t="e">
        <f t="shared" si="7"/>
        <v>#N/A</v>
      </c>
    </row>
    <row r="497" spans="12:12" x14ac:dyDescent="0.25">
      <c r="L497" t="e">
        <f t="shared" si="7"/>
        <v>#N/A</v>
      </c>
    </row>
    <row r="498" spans="12:12" x14ac:dyDescent="0.25">
      <c r="L498" t="e">
        <f t="shared" si="7"/>
        <v>#N/A</v>
      </c>
    </row>
    <row r="499" spans="12:12" x14ac:dyDescent="0.25">
      <c r="L499" t="e">
        <f t="shared" si="7"/>
        <v>#N/A</v>
      </c>
    </row>
    <row r="500" spans="12:12" x14ac:dyDescent="0.25">
      <c r="L500" t="e">
        <f t="shared" si="7"/>
        <v>#N/A</v>
      </c>
    </row>
    <row r="501" spans="12:12" x14ac:dyDescent="0.25">
      <c r="L501" t="e">
        <f t="shared" si="7"/>
        <v>#N/A</v>
      </c>
    </row>
    <row r="502" spans="12:12" x14ac:dyDescent="0.25">
      <c r="L502" t="e">
        <f t="shared" si="7"/>
        <v>#N/A</v>
      </c>
    </row>
    <row r="503" spans="12:12" x14ac:dyDescent="0.25">
      <c r="L503" t="e">
        <f t="shared" si="7"/>
        <v>#N/A</v>
      </c>
    </row>
    <row r="504" spans="12:12" x14ac:dyDescent="0.25">
      <c r="L504" t="e">
        <f t="shared" si="7"/>
        <v>#N/A</v>
      </c>
    </row>
    <row r="505" spans="12:12" x14ac:dyDescent="0.25">
      <c r="L505" t="e">
        <f t="shared" si="7"/>
        <v>#N/A</v>
      </c>
    </row>
    <row r="506" spans="12:12" x14ac:dyDescent="0.25">
      <c r="L506" t="e">
        <f t="shared" si="7"/>
        <v>#N/A</v>
      </c>
    </row>
    <row r="507" spans="12:12" x14ac:dyDescent="0.25">
      <c r="L507" t="e">
        <f t="shared" si="7"/>
        <v>#N/A</v>
      </c>
    </row>
    <row r="508" spans="12:12" x14ac:dyDescent="0.25">
      <c r="L508" t="e">
        <f t="shared" si="7"/>
        <v>#N/A</v>
      </c>
    </row>
    <row r="509" spans="12:12" x14ac:dyDescent="0.25">
      <c r="L509" t="e">
        <f t="shared" si="7"/>
        <v>#N/A</v>
      </c>
    </row>
    <row r="510" spans="12:12" x14ac:dyDescent="0.25">
      <c r="L510" t="e">
        <f t="shared" si="7"/>
        <v>#N/A</v>
      </c>
    </row>
    <row r="511" spans="12:12" x14ac:dyDescent="0.25">
      <c r="L511" t="e">
        <f t="shared" si="7"/>
        <v>#N/A</v>
      </c>
    </row>
    <row r="512" spans="12:12" x14ac:dyDescent="0.25">
      <c r="L512" t="e">
        <f t="shared" si="7"/>
        <v>#N/A</v>
      </c>
    </row>
    <row r="513" spans="12:12" x14ac:dyDescent="0.25">
      <c r="L513" t="e">
        <f t="shared" si="7"/>
        <v>#N/A</v>
      </c>
    </row>
    <row r="514" spans="12:12" x14ac:dyDescent="0.25">
      <c r="L514" t="e">
        <f t="shared" si="7"/>
        <v>#N/A</v>
      </c>
    </row>
    <row r="515" spans="12:12" x14ac:dyDescent="0.25">
      <c r="L515" t="e">
        <f t="shared" si="7"/>
        <v>#N/A</v>
      </c>
    </row>
    <row r="516" spans="12:12" x14ac:dyDescent="0.25">
      <c r="L516" t="e">
        <f t="shared" ref="L516:L579" si="8">VLOOKUP(A516,A:J,$L$1,FALSE)</f>
        <v>#N/A</v>
      </c>
    </row>
    <row r="517" spans="12:12" x14ac:dyDescent="0.25">
      <c r="L517" t="e">
        <f t="shared" si="8"/>
        <v>#N/A</v>
      </c>
    </row>
    <row r="518" spans="12:12" x14ac:dyDescent="0.25">
      <c r="L518" t="e">
        <f t="shared" si="8"/>
        <v>#N/A</v>
      </c>
    </row>
    <row r="519" spans="12:12" x14ac:dyDescent="0.25">
      <c r="L519" t="e">
        <f t="shared" si="8"/>
        <v>#N/A</v>
      </c>
    </row>
    <row r="520" spans="12:12" x14ac:dyDescent="0.25">
      <c r="L520" t="e">
        <f t="shared" si="8"/>
        <v>#N/A</v>
      </c>
    </row>
    <row r="521" spans="12:12" x14ac:dyDescent="0.25">
      <c r="L521" t="e">
        <f t="shared" si="8"/>
        <v>#N/A</v>
      </c>
    </row>
    <row r="522" spans="12:12" x14ac:dyDescent="0.25">
      <c r="L522" t="e">
        <f t="shared" si="8"/>
        <v>#N/A</v>
      </c>
    </row>
    <row r="523" spans="12:12" x14ac:dyDescent="0.25">
      <c r="L523" t="e">
        <f t="shared" si="8"/>
        <v>#N/A</v>
      </c>
    </row>
    <row r="524" spans="12:12" x14ac:dyDescent="0.25">
      <c r="L524" t="e">
        <f t="shared" si="8"/>
        <v>#N/A</v>
      </c>
    </row>
    <row r="525" spans="12:12" x14ac:dyDescent="0.25">
      <c r="L525" t="e">
        <f t="shared" si="8"/>
        <v>#N/A</v>
      </c>
    </row>
    <row r="526" spans="12:12" x14ac:dyDescent="0.25">
      <c r="L526" t="e">
        <f t="shared" si="8"/>
        <v>#N/A</v>
      </c>
    </row>
    <row r="527" spans="12:12" x14ac:dyDescent="0.25">
      <c r="L527" t="e">
        <f t="shared" si="8"/>
        <v>#N/A</v>
      </c>
    </row>
    <row r="528" spans="12:12" x14ac:dyDescent="0.25">
      <c r="L528" t="e">
        <f t="shared" si="8"/>
        <v>#N/A</v>
      </c>
    </row>
    <row r="529" spans="12:12" x14ac:dyDescent="0.25">
      <c r="L529" t="e">
        <f t="shared" si="8"/>
        <v>#N/A</v>
      </c>
    </row>
    <row r="530" spans="12:12" x14ac:dyDescent="0.25">
      <c r="L530" t="e">
        <f t="shared" si="8"/>
        <v>#N/A</v>
      </c>
    </row>
    <row r="531" spans="12:12" x14ac:dyDescent="0.25">
      <c r="L531" t="e">
        <f t="shared" si="8"/>
        <v>#N/A</v>
      </c>
    </row>
    <row r="532" spans="12:12" x14ac:dyDescent="0.25">
      <c r="L532" t="e">
        <f t="shared" si="8"/>
        <v>#N/A</v>
      </c>
    </row>
    <row r="533" spans="12:12" x14ac:dyDescent="0.25">
      <c r="L533" t="e">
        <f t="shared" si="8"/>
        <v>#N/A</v>
      </c>
    </row>
    <row r="534" spans="12:12" x14ac:dyDescent="0.25">
      <c r="L534" t="e">
        <f t="shared" si="8"/>
        <v>#N/A</v>
      </c>
    </row>
    <row r="535" spans="12:12" x14ac:dyDescent="0.25">
      <c r="L535" t="e">
        <f t="shared" si="8"/>
        <v>#N/A</v>
      </c>
    </row>
    <row r="536" spans="12:12" x14ac:dyDescent="0.25">
      <c r="L536" t="e">
        <f t="shared" si="8"/>
        <v>#N/A</v>
      </c>
    </row>
    <row r="537" spans="12:12" x14ac:dyDescent="0.25">
      <c r="L537" t="e">
        <f t="shared" si="8"/>
        <v>#N/A</v>
      </c>
    </row>
    <row r="538" spans="12:12" x14ac:dyDescent="0.25">
      <c r="L538" t="e">
        <f t="shared" si="8"/>
        <v>#N/A</v>
      </c>
    </row>
    <row r="539" spans="12:12" x14ac:dyDescent="0.25">
      <c r="L539" t="e">
        <f t="shared" si="8"/>
        <v>#N/A</v>
      </c>
    </row>
    <row r="540" spans="12:12" x14ac:dyDescent="0.25">
      <c r="L540" t="e">
        <f t="shared" si="8"/>
        <v>#N/A</v>
      </c>
    </row>
    <row r="541" spans="12:12" x14ac:dyDescent="0.25">
      <c r="L541" t="e">
        <f t="shared" si="8"/>
        <v>#N/A</v>
      </c>
    </row>
    <row r="542" spans="12:12" x14ac:dyDescent="0.25">
      <c r="L542" t="e">
        <f t="shared" si="8"/>
        <v>#N/A</v>
      </c>
    </row>
    <row r="543" spans="12:12" x14ac:dyDescent="0.25">
      <c r="L543" t="e">
        <f t="shared" si="8"/>
        <v>#N/A</v>
      </c>
    </row>
    <row r="544" spans="12:12" x14ac:dyDescent="0.25">
      <c r="L544" t="e">
        <f t="shared" si="8"/>
        <v>#N/A</v>
      </c>
    </row>
    <row r="545" spans="12:12" x14ac:dyDescent="0.25">
      <c r="L545" t="e">
        <f t="shared" si="8"/>
        <v>#N/A</v>
      </c>
    </row>
    <row r="546" spans="12:12" x14ac:dyDescent="0.25">
      <c r="L546" t="e">
        <f t="shared" si="8"/>
        <v>#N/A</v>
      </c>
    </row>
    <row r="547" spans="12:12" x14ac:dyDescent="0.25">
      <c r="L547" t="e">
        <f t="shared" si="8"/>
        <v>#N/A</v>
      </c>
    </row>
    <row r="548" spans="12:12" x14ac:dyDescent="0.25">
      <c r="L548" t="e">
        <f t="shared" si="8"/>
        <v>#N/A</v>
      </c>
    </row>
    <row r="549" spans="12:12" x14ac:dyDescent="0.25">
      <c r="L549" t="e">
        <f t="shared" si="8"/>
        <v>#N/A</v>
      </c>
    </row>
    <row r="550" spans="12:12" x14ac:dyDescent="0.25">
      <c r="L550" t="e">
        <f t="shared" si="8"/>
        <v>#N/A</v>
      </c>
    </row>
    <row r="551" spans="12:12" x14ac:dyDescent="0.25">
      <c r="L551" t="e">
        <f t="shared" si="8"/>
        <v>#N/A</v>
      </c>
    </row>
    <row r="552" spans="12:12" x14ac:dyDescent="0.25">
      <c r="L552" t="e">
        <f t="shared" si="8"/>
        <v>#N/A</v>
      </c>
    </row>
    <row r="553" spans="12:12" x14ac:dyDescent="0.25">
      <c r="L553" t="e">
        <f t="shared" si="8"/>
        <v>#N/A</v>
      </c>
    </row>
    <row r="554" spans="12:12" x14ac:dyDescent="0.25">
      <c r="L554" t="e">
        <f t="shared" si="8"/>
        <v>#N/A</v>
      </c>
    </row>
    <row r="555" spans="12:12" x14ac:dyDescent="0.25">
      <c r="L555" t="e">
        <f t="shared" si="8"/>
        <v>#N/A</v>
      </c>
    </row>
    <row r="556" spans="12:12" x14ac:dyDescent="0.25">
      <c r="L556" t="e">
        <f t="shared" si="8"/>
        <v>#N/A</v>
      </c>
    </row>
    <row r="557" spans="12:12" x14ac:dyDescent="0.25">
      <c r="L557" t="e">
        <f t="shared" si="8"/>
        <v>#N/A</v>
      </c>
    </row>
    <row r="558" spans="12:12" x14ac:dyDescent="0.25">
      <c r="L558" t="e">
        <f t="shared" si="8"/>
        <v>#N/A</v>
      </c>
    </row>
    <row r="559" spans="12:12" x14ac:dyDescent="0.25">
      <c r="L559" t="e">
        <f t="shared" si="8"/>
        <v>#N/A</v>
      </c>
    </row>
    <row r="560" spans="12:12" x14ac:dyDescent="0.25">
      <c r="L560" t="e">
        <f t="shared" si="8"/>
        <v>#N/A</v>
      </c>
    </row>
    <row r="561" spans="12:12" x14ac:dyDescent="0.25">
      <c r="L561" t="e">
        <f t="shared" si="8"/>
        <v>#N/A</v>
      </c>
    </row>
    <row r="562" spans="12:12" x14ac:dyDescent="0.25">
      <c r="L562" t="e">
        <f t="shared" si="8"/>
        <v>#N/A</v>
      </c>
    </row>
    <row r="563" spans="12:12" x14ac:dyDescent="0.25">
      <c r="L563" t="e">
        <f t="shared" si="8"/>
        <v>#N/A</v>
      </c>
    </row>
    <row r="564" spans="12:12" x14ac:dyDescent="0.25">
      <c r="L564" t="e">
        <f t="shared" si="8"/>
        <v>#N/A</v>
      </c>
    </row>
    <row r="565" spans="12:12" x14ac:dyDescent="0.25">
      <c r="L565" t="e">
        <f t="shared" si="8"/>
        <v>#N/A</v>
      </c>
    </row>
    <row r="566" spans="12:12" x14ac:dyDescent="0.25">
      <c r="L566" t="e">
        <f t="shared" si="8"/>
        <v>#N/A</v>
      </c>
    </row>
    <row r="567" spans="12:12" x14ac:dyDescent="0.25">
      <c r="L567" t="e">
        <f t="shared" si="8"/>
        <v>#N/A</v>
      </c>
    </row>
    <row r="568" spans="12:12" x14ac:dyDescent="0.25">
      <c r="L568" t="e">
        <f t="shared" si="8"/>
        <v>#N/A</v>
      </c>
    </row>
    <row r="569" spans="12:12" x14ac:dyDescent="0.25">
      <c r="L569" t="e">
        <f t="shared" si="8"/>
        <v>#N/A</v>
      </c>
    </row>
    <row r="570" spans="12:12" x14ac:dyDescent="0.25">
      <c r="L570" t="e">
        <f t="shared" si="8"/>
        <v>#N/A</v>
      </c>
    </row>
    <row r="571" spans="12:12" x14ac:dyDescent="0.25">
      <c r="L571" t="e">
        <f t="shared" si="8"/>
        <v>#N/A</v>
      </c>
    </row>
    <row r="572" spans="12:12" x14ac:dyDescent="0.25">
      <c r="L572" t="e">
        <f t="shared" si="8"/>
        <v>#N/A</v>
      </c>
    </row>
    <row r="573" spans="12:12" x14ac:dyDescent="0.25">
      <c r="L573" t="e">
        <f t="shared" si="8"/>
        <v>#N/A</v>
      </c>
    </row>
    <row r="574" spans="12:12" x14ac:dyDescent="0.25">
      <c r="L574" t="e">
        <f t="shared" si="8"/>
        <v>#N/A</v>
      </c>
    </row>
    <row r="575" spans="12:12" x14ac:dyDescent="0.25">
      <c r="L575" t="e">
        <f t="shared" si="8"/>
        <v>#N/A</v>
      </c>
    </row>
    <row r="576" spans="12:12" x14ac:dyDescent="0.25">
      <c r="L576" t="e">
        <f t="shared" si="8"/>
        <v>#N/A</v>
      </c>
    </row>
    <row r="577" spans="12:12" x14ac:dyDescent="0.25">
      <c r="L577" t="e">
        <f t="shared" si="8"/>
        <v>#N/A</v>
      </c>
    </row>
    <row r="578" spans="12:12" x14ac:dyDescent="0.25">
      <c r="L578" t="e">
        <f t="shared" si="8"/>
        <v>#N/A</v>
      </c>
    </row>
    <row r="579" spans="12:12" x14ac:dyDescent="0.25">
      <c r="L579" t="e">
        <f t="shared" si="8"/>
        <v>#N/A</v>
      </c>
    </row>
    <row r="580" spans="12:12" x14ac:dyDescent="0.25">
      <c r="L580" t="e">
        <f t="shared" ref="L580:L643" si="9">VLOOKUP(A580,A:J,$L$1,FALSE)</f>
        <v>#N/A</v>
      </c>
    </row>
    <row r="581" spans="12:12" x14ac:dyDescent="0.25">
      <c r="L581" t="e">
        <f t="shared" si="9"/>
        <v>#N/A</v>
      </c>
    </row>
    <row r="582" spans="12:12" x14ac:dyDescent="0.25">
      <c r="L582" t="e">
        <f t="shared" si="9"/>
        <v>#N/A</v>
      </c>
    </row>
    <row r="583" spans="12:12" x14ac:dyDescent="0.25">
      <c r="L583" t="e">
        <f t="shared" si="9"/>
        <v>#N/A</v>
      </c>
    </row>
    <row r="584" spans="12:12" x14ac:dyDescent="0.25">
      <c r="L584" t="e">
        <f t="shared" si="9"/>
        <v>#N/A</v>
      </c>
    </row>
    <row r="585" spans="12:12" x14ac:dyDescent="0.25">
      <c r="L585" t="e">
        <f t="shared" si="9"/>
        <v>#N/A</v>
      </c>
    </row>
    <row r="586" spans="12:12" x14ac:dyDescent="0.25">
      <c r="L586" t="e">
        <f t="shared" si="9"/>
        <v>#N/A</v>
      </c>
    </row>
    <row r="587" spans="12:12" x14ac:dyDescent="0.25">
      <c r="L587" t="e">
        <f t="shared" si="9"/>
        <v>#N/A</v>
      </c>
    </row>
    <row r="588" spans="12:12" x14ac:dyDescent="0.25">
      <c r="L588" t="e">
        <f t="shared" si="9"/>
        <v>#N/A</v>
      </c>
    </row>
    <row r="589" spans="12:12" x14ac:dyDescent="0.25">
      <c r="L589" t="e">
        <f t="shared" si="9"/>
        <v>#N/A</v>
      </c>
    </row>
    <row r="590" spans="12:12" x14ac:dyDescent="0.25">
      <c r="L590" t="e">
        <f t="shared" si="9"/>
        <v>#N/A</v>
      </c>
    </row>
    <row r="591" spans="12:12" x14ac:dyDescent="0.25">
      <c r="L591" t="e">
        <f t="shared" si="9"/>
        <v>#N/A</v>
      </c>
    </row>
    <row r="592" spans="12:12" x14ac:dyDescent="0.25">
      <c r="L592" t="e">
        <f t="shared" si="9"/>
        <v>#N/A</v>
      </c>
    </row>
    <row r="593" spans="12:12" x14ac:dyDescent="0.25">
      <c r="L593" t="e">
        <f t="shared" si="9"/>
        <v>#N/A</v>
      </c>
    </row>
    <row r="594" spans="12:12" x14ac:dyDescent="0.25">
      <c r="L594" t="e">
        <f t="shared" si="9"/>
        <v>#N/A</v>
      </c>
    </row>
    <row r="595" spans="12:12" x14ac:dyDescent="0.25">
      <c r="L595" t="e">
        <f t="shared" si="9"/>
        <v>#N/A</v>
      </c>
    </row>
    <row r="596" spans="12:12" x14ac:dyDescent="0.25">
      <c r="L596" t="e">
        <f t="shared" si="9"/>
        <v>#N/A</v>
      </c>
    </row>
    <row r="597" spans="12:12" x14ac:dyDescent="0.25">
      <c r="L597" t="e">
        <f t="shared" si="9"/>
        <v>#N/A</v>
      </c>
    </row>
    <row r="598" spans="12:12" x14ac:dyDescent="0.25">
      <c r="L598" t="e">
        <f t="shared" si="9"/>
        <v>#N/A</v>
      </c>
    </row>
    <row r="599" spans="12:12" x14ac:dyDescent="0.25">
      <c r="L599" t="e">
        <f t="shared" si="9"/>
        <v>#N/A</v>
      </c>
    </row>
    <row r="600" spans="12:12" x14ac:dyDescent="0.25">
      <c r="L600" t="e">
        <f t="shared" si="9"/>
        <v>#N/A</v>
      </c>
    </row>
    <row r="601" spans="12:12" x14ac:dyDescent="0.25">
      <c r="L601" t="e">
        <f t="shared" si="9"/>
        <v>#N/A</v>
      </c>
    </row>
    <row r="602" spans="12:12" x14ac:dyDescent="0.25">
      <c r="L602" t="e">
        <f t="shared" si="9"/>
        <v>#N/A</v>
      </c>
    </row>
    <row r="603" spans="12:12" x14ac:dyDescent="0.25">
      <c r="L603" t="e">
        <f t="shared" si="9"/>
        <v>#N/A</v>
      </c>
    </row>
    <row r="604" spans="12:12" x14ac:dyDescent="0.25">
      <c r="L604" t="e">
        <f t="shared" si="9"/>
        <v>#N/A</v>
      </c>
    </row>
    <row r="605" spans="12:12" x14ac:dyDescent="0.25">
      <c r="L605" t="e">
        <f t="shared" si="9"/>
        <v>#N/A</v>
      </c>
    </row>
    <row r="606" spans="12:12" x14ac:dyDescent="0.25">
      <c r="L606" t="e">
        <f t="shared" si="9"/>
        <v>#N/A</v>
      </c>
    </row>
    <row r="607" spans="12:12" x14ac:dyDescent="0.25">
      <c r="L607" t="e">
        <f t="shared" si="9"/>
        <v>#N/A</v>
      </c>
    </row>
    <row r="608" spans="12:12" x14ac:dyDescent="0.25">
      <c r="L608" t="e">
        <f t="shared" si="9"/>
        <v>#N/A</v>
      </c>
    </row>
    <row r="609" spans="12:12" x14ac:dyDescent="0.25">
      <c r="L609" t="e">
        <f t="shared" si="9"/>
        <v>#N/A</v>
      </c>
    </row>
    <row r="610" spans="12:12" x14ac:dyDescent="0.25">
      <c r="L610" t="e">
        <f t="shared" si="9"/>
        <v>#N/A</v>
      </c>
    </row>
    <row r="611" spans="12:12" x14ac:dyDescent="0.25">
      <c r="L611" t="e">
        <f t="shared" si="9"/>
        <v>#N/A</v>
      </c>
    </row>
    <row r="612" spans="12:12" x14ac:dyDescent="0.25">
      <c r="L612" t="e">
        <f t="shared" si="9"/>
        <v>#N/A</v>
      </c>
    </row>
    <row r="613" spans="12:12" x14ac:dyDescent="0.25">
      <c r="L613" t="e">
        <f t="shared" si="9"/>
        <v>#N/A</v>
      </c>
    </row>
    <row r="614" spans="12:12" x14ac:dyDescent="0.25">
      <c r="L614" t="e">
        <f t="shared" si="9"/>
        <v>#N/A</v>
      </c>
    </row>
    <row r="615" spans="12:12" x14ac:dyDescent="0.25">
      <c r="L615" t="e">
        <f t="shared" si="9"/>
        <v>#N/A</v>
      </c>
    </row>
    <row r="616" spans="12:12" x14ac:dyDescent="0.25">
      <c r="L616" t="e">
        <f t="shared" si="9"/>
        <v>#N/A</v>
      </c>
    </row>
    <row r="617" spans="12:12" x14ac:dyDescent="0.25">
      <c r="L617" t="e">
        <f t="shared" si="9"/>
        <v>#N/A</v>
      </c>
    </row>
    <row r="618" spans="12:12" x14ac:dyDescent="0.25">
      <c r="L618" t="e">
        <f t="shared" si="9"/>
        <v>#N/A</v>
      </c>
    </row>
    <row r="619" spans="12:12" x14ac:dyDescent="0.25">
      <c r="L619" t="e">
        <f t="shared" si="9"/>
        <v>#N/A</v>
      </c>
    </row>
    <row r="620" spans="12:12" x14ac:dyDescent="0.25">
      <c r="L620" t="e">
        <f t="shared" si="9"/>
        <v>#N/A</v>
      </c>
    </row>
    <row r="621" spans="12:12" x14ac:dyDescent="0.25">
      <c r="L621" t="e">
        <f t="shared" si="9"/>
        <v>#N/A</v>
      </c>
    </row>
    <row r="622" spans="12:12" x14ac:dyDescent="0.25">
      <c r="L622" t="e">
        <f t="shared" si="9"/>
        <v>#N/A</v>
      </c>
    </row>
    <row r="623" spans="12:12" x14ac:dyDescent="0.25">
      <c r="L623" t="e">
        <f t="shared" si="9"/>
        <v>#N/A</v>
      </c>
    </row>
    <row r="624" spans="12:12" x14ac:dyDescent="0.25">
      <c r="L624" t="e">
        <f t="shared" si="9"/>
        <v>#N/A</v>
      </c>
    </row>
    <row r="625" spans="12:12" x14ac:dyDescent="0.25">
      <c r="L625" t="e">
        <f t="shared" si="9"/>
        <v>#N/A</v>
      </c>
    </row>
    <row r="626" spans="12:12" x14ac:dyDescent="0.25">
      <c r="L626" t="e">
        <f t="shared" si="9"/>
        <v>#N/A</v>
      </c>
    </row>
    <row r="627" spans="12:12" x14ac:dyDescent="0.25">
      <c r="L627" t="e">
        <f t="shared" si="9"/>
        <v>#N/A</v>
      </c>
    </row>
    <row r="628" spans="12:12" x14ac:dyDescent="0.25">
      <c r="L628" t="e">
        <f t="shared" si="9"/>
        <v>#N/A</v>
      </c>
    </row>
    <row r="629" spans="12:12" x14ac:dyDescent="0.25">
      <c r="L629" t="e">
        <f t="shared" si="9"/>
        <v>#N/A</v>
      </c>
    </row>
    <row r="630" spans="12:12" x14ac:dyDescent="0.25">
      <c r="L630" t="e">
        <f t="shared" si="9"/>
        <v>#N/A</v>
      </c>
    </row>
    <row r="631" spans="12:12" x14ac:dyDescent="0.25">
      <c r="L631" t="e">
        <f t="shared" si="9"/>
        <v>#N/A</v>
      </c>
    </row>
    <row r="632" spans="12:12" x14ac:dyDescent="0.25">
      <c r="L632" t="e">
        <f t="shared" si="9"/>
        <v>#N/A</v>
      </c>
    </row>
    <row r="633" spans="12:12" x14ac:dyDescent="0.25">
      <c r="L633" t="e">
        <f t="shared" si="9"/>
        <v>#N/A</v>
      </c>
    </row>
    <row r="634" spans="12:12" x14ac:dyDescent="0.25">
      <c r="L634" t="e">
        <f t="shared" si="9"/>
        <v>#N/A</v>
      </c>
    </row>
    <row r="635" spans="12:12" x14ac:dyDescent="0.25">
      <c r="L635" t="e">
        <f t="shared" si="9"/>
        <v>#N/A</v>
      </c>
    </row>
    <row r="636" spans="12:12" x14ac:dyDescent="0.25">
      <c r="L636" t="e">
        <f t="shared" si="9"/>
        <v>#N/A</v>
      </c>
    </row>
    <row r="637" spans="12:12" x14ac:dyDescent="0.25">
      <c r="L637" t="e">
        <f t="shared" si="9"/>
        <v>#N/A</v>
      </c>
    </row>
    <row r="638" spans="12:12" x14ac:dyDescent="0.25">
      <c r="L638" t="e">
        <f t="shared" si="9"/>
        <v>#N/A</v>
      </c>
    </row>
    <row r="639" spans="12:12" x14ac:dyDescent="0.25">
      <c r="L639" t="e">
        <f t="shared" si="9"/>
        <v>#N/A</v>
      </c>
    </row>
    <row r="640" spans="12:12" x14ac:dyDescent="0.25">
      <c r="L640" t="e">
        <f t="shared" si="9"/>
        <v>#N/A</v>
      </c>
    </row>
    <row r="641" spans="12:12" x14ac:dyDescent="0.25">
      <c r="L641" t="e">
        <f t="shared" si="9"/>
        <v>#N/A</v>
      </c>
    </row>
    <row r="642" spans="12:12" x14ac:dyDescent="0.25">
      <c r="L642" t="e">
        <f t="shared" si="9"/>
        <v>#N/A</v>
      </c>
    </row>
    <row r="643" spans="12:12" x14ac:dyDescent="0.25">
      <c r="L643" t="e">
        <f t="shared" si="9"/>
        <v>#N/A</v>
      </c>
    </row>
    <row r="644" spans="12:12" x14ac:dyDescent="0.25">
      <c r="L644" t="e">
        <f t="shared" ref="L644:L707" si="10">VLOOKUP(A644,A:J,$L$1,FALSE)</f>
        <v>#N/A</v>
      </c>
    </row>
    <row r="645" spans="12:12" x14ac:dyDescent="0.25">
      <c r="L645" t="e">
        <f t="shared" si="10"/>
        <v>#N/A</v>
      </c>
    </row>
    <row r="646" spans="12:12" x14ac:dyDescent="0.25">
      <c r="L646" t="e">
        <f t="shared" si="10"/>
        <v>#N/A</v>
      </c>
    </row>
    <row r="647" spans="12:12" x14ac:dyDescent="0.25">
      <c r="L647" t="e">
        <f t="shared" si="10"/>
        <v>#N/A</v>
      </c>
    </row>
    <row r="648" spans="12:12" x14ac:dyDescent="0.25">
      <c r="L648" t="e">
        <f t="shared" si="10"/>
        <v>#N/A</v>
      </c>
    </row>
    <row r="649" spans="12:12" x14ac:dyDescent="0.25">
      <c r="L649" t="e">
        <f t="shared" si="10"/>
        <v>#N/A</v>
      </c>
    </row>
    <row r="650" spans="12:12" x14ac:dyDescent="0.25">
      <c r="L650" t="e">
        <f t="shared" si="10"/>
        <v>#N/A</v>
      </c>
    </row>
    <row r="651" spans="12:12" x14ac:dyDescent="0.25">
      <c r="L651" t="e">
        <f t="shared" si="10"/>
        <v>#N/A</v>
      </c>
    </row>
    <row r="652" spans="12:12" x14ac:dyDescent="0.25">
      <c r="L652" t="e">
        <f t="shared" si="10"/>
        <v>#N/A</v>
      </c>
    </row>
    <row r="653" spans="12:12" x14ac:dyDescent="0.25">
      <c r="L653" t="e">
        <f t="shared" si="10"/>
        <v>#N/A</v>
      </c>
    </row>
    <row r="654" spans="12:12" x14ac:dyDescent="0.25">
      <c r="L654" t="e">
        <f t="shared" si="10"/>
        <v>#N/A</v>
      </c>
    </row>
    <row r="655" spans="12:12" x14ac:dyDescent="0.25">
      <c r="L655" t="e">
        <f t="shared" si="10"/>
        <v>#N/A</v>
      </c>
    </row>
    <row r="656" spans="12:12" x14ac:dyDescent="0.25">
      <c r="L656" t="e">
        <f t="shared" si="10"/>
        <v>#N/A</v>
      </c>
    </row>
    <row r="657" spans="12:12" x14ac:dyDescent="0.25">
      <c r="L657" t="e">
        <f t="shared" si="10"/>
        <v>#N/A</v>
      </c>
    </row>
    <row r="658" spans="12:12" x14ac:dyDescent="0.25">
      <c r="L658" t="e">
        <f t="shared" si="10"/>
        <v>#N/A</v>
      </c>
    </row>
    <row r="659" spans="12:12" x14ac:dyDescent="0.25">
      <c r="L659" t="e">
        <f t="shared" si="10"/>
        <v>#N/A</v>
      </c>
    </row>
    <row r="660" spans="12:12" x14ac:dyDescent="0.25">
      <c r="L660" t="e">
        <f t="shared" si="10"/>
        <v>#N/A</v>
      </c>
    </row>
    <row r="661" spans="12:12" x14ac:dyDescent="0.25">
      <c r="L661" t="e">
        <f t="shared" si="10"/>
        <v>#N/A</v>
      </c>
    </row>
    <row r="662" spans="12:12" x14ac:dyDescent="0.25">
      <c r="L662" t="e">
        <f t="shared" si="10"/>
        <v>#N/A</v>
      </c>
    </row>
    <row r="663" spans="12:12" x14ac:dyDescent="0.25">
      <c r="L663" t="e">
        <f t="shared" si="10"/>
        <v>#N/A</v>
      </c>
    </row>
    <row r="664" spans="12:12" x14ac:dyDescent="0.25">
      <c r="L664" t="e">
        <f t="shared" si="10"/>
        <v>#N/A</v>
      </c>
    </row>
    <row r="665" spans="12:12" x14ac:dyDescent="0.25">
      <c r="L665" t="e">
        <f t="shared" si="10"/>
        <v>#N/A</v>
      </c>
    </row>
    <row r="666" spans="12:12" x14ac:dyDescent="0.25">
      <c r="L666" t="e">
        <f t="shared" si="10"/>
        <v>#N/A</v>
      </c>
    </row>
    <row r="667" spans="12:12" x14ac:dyDescent="0.25">
      <c r="L667" t="e">
        <f t="shared" si="10"/>
        <v>#N/A</v>
      </c>
    </row>
    <row r="668" spans="12:12" x14ac:dyDescent="0.25">
      <c r="L668" t="e">
        <f t="shared" si="10"/>
        <v>#N/A</v>
      </c>
    </row>
    <row r="669" spans="12:12" x14ac:dyDescent="0.25">
      <c r="L669" t="e">
        <f t="shared" si="10"/>
        <v>#N/A</v>
      </c>
    </row>
    <row r="670" spans="12:12" x14ac:dyDescent="0.25">
      <c r="L670" t="e">
        <f t="shared" si="10"/>
        <v>#N/A</v>
      </c>
    </row>
    <row r="671" spans="12:12" x14ac:dyDescent="0.25">
      <c r="L671" t="e">
        <f t="shared" si="10"/>
        <v>#N/A</v>
      </c>
    </row>
    <row r="672" spans="12:12" x14ac:dyDescent="0.25">
      <c r="L672" t="e">
        <f t="shared" si="10"/>
        <v>#N/A</v>
      </c>
    </row>
    <row r="673" spans="12:12" x14ac:dyDescent="0.25">
      <c r="L673" t="e">
        <f t="shared" si="10"/>
        <v>#N/A</v>
      </c>
    </row>
    <row r="674" spans="12:12" x14ac:dyDescent="0.25">
      <c r="L674" t="e">
        <f t="shared" si="10"/>
        <v>#N/A</v>
      </c>
    </row>
    <row r="675" spans="12:12" x14ac:dyDescent="0.25">
      <c r="L675" t="e">
        <f t="shared" si="10"/>
        <v>#N/A</v>
      </c>
    </row>
    <row r="676" spans="12:12" x14ac:dyDescent="0.25">
      <c r="L676" t="e">
        <f t="shared" si="10"/>
        <v>#N/A</v>
      </c>
    </row>
    <row r="677" spans="12:12" x14ac:dyDescent="0.25">
      <c r="L677" t="e">
        <f t="shared" si="10"/>
        <v>#N/A</v>
      </c>
    </row>
    <row r="678" spans="12:12" x14ac:dyDescent="0.25">
      <c r="L678" t="e">
        <f t="shared" si="10"/>
        <v>#N/A</v>
      </c>
    </row>
    <row r="679" spans="12:12" x14ac:dyDescent="0.25">
      <c r="L679" t="e">
        <f t="shared" si="10"/>
        <v>#N/A</v>
      </c>
    </row>
    <row r="680" spans="12:12" x14ac:dyDescent="0.25">
      <c r="L680" t="e">
        <f t="shared" si="10"/>
        <v>#N/A</v>
      </c>
    </row>
    <row r="681" spans="12:12" x14ac:dyDescent="0.25">
      <c r="L681" t="e">
        <f t="shared" si="10"/>
        <v>#N/A</v>
      </c>
    </row>
    <row r="682" spans="12:12" x14ac:dyDescent="0.25">
      <c r="L682" t="e">
        <f t="shared" si="10"/>
        <v>#N/A</v>
      </c>
    </row>
    <row r="683" spans="12:12" x14ac:dyDescent="0.25">
      <c r="L683" t="e">
        <f t="shared" si="10"/>
        <v>#N/A</v>
      </c>
    </row>
    <row r="684" spans="12:12" x14ac:dyDescent="0.25">
      <c r="L684" t="e">
        <f t="shared" si="10"/>
        <v>#N/A</v>
      </c>
    </row>
    <row r="685" spans="12:12" x14ac:dyDescent="0.25">
      <c r="L685" t="e">
        <f t="shared" si="10"/>
        <v>#N/A</v>
      </c>
    </row>
    <row r="686" spans="12:12" x14ac:dyDescent="0.25">
      <c r="L686" t="e">
        <f t="shared" si="10"/>
        <v>#N/A</v>
      </c>
    </row>
    <row r="687" spans="12:12" x14ac:dyDescent="0.25">
      <c r="L687" t="e">
        <f t="shared" si="10"/>
        <v>#N/A</v>
      </c>
    </row>
    <row r="688" spans="12:12" x14ac:dyDescent="0.25">
      <c r="L688" t="e">
        <f t="shared" si="10"/>
        <v>#N/A</v>
      </c>
    </row>
    <row r="689" spans="12:12" x14ac:dyDescent="0.25">
      <c r="L689" t="e">
        <f t="shared" si="10"/>
        <v>#N/A</v>
      </c>
    </row>
    <row r="690" spans="12:12" x14ac:dyDescent="0.25">
      <c r="L690" t="e">
        <f t="shared" si="10"/>
        <v>#N/A</v>
      </c>
    </row>
    <row r="691" spans="12:12" x14ac:dyDescent="0.25">
      <c r="L691" t="e">
        <f t="shared" si="10"/>
        <v>#N/A</v>
      </c>
    </row>
    <row r="692" spans="12:12" x14ac:dyDescent="0.25">
      <c r="L692" t="e">
        <f t="shared" si="10"/>
        <v>#N/A</v>
      </c>
    </row>
    <row r="693" spans="12:12" x14ac:dyDescent="0.25">
      <c r="L693" t="e">
        <f t="shared" si="10"/>
        <v>#N/A</v>
      </c>
    </row>
    <row r="694" spans="12:12" x14ac:dyDescent="0.25">
      <c r="L694" t="e">
        <f t="shared" si="10"/>
        <v>#N/A</v>
      </c>
    </row>
    <row r="695" spans="12:12" x14ac:dyDescent="0.25">
      <c r="L695" t="e">
        <f t="shared" si="10"/>
        <v>#N/A</v>
      </c>
    </row>
    <row r="696" spans="12:12" x14ac:dyDescent="0.25">
      <c r="L696" t="e">
        <f t="shared" si="10"/>
        <v>#N/A</v>
      </c>
    </row>
    <row r="697" spans="12:12" x14ac:dyDescent="0.25">
      <c r="L697" t="e">
        <f t="shared" si="10"/>
        <v>#N/A</v>
      </c>
    </row>
    <row r="698" spans="12:12" x14ac:dyDescent="0.25">
      <c r="L698" t="e">
        <f t="shared" si="10"/>
        <v>#N/A</v>
      </c>
    </row>
    <row r="699" spans="12:12" x14ac:dyDescent="0.25">
      <c r="L699" t="e">
        <f t="shared" si="10"/>
        <v>#N/A</v>
      </c>
    </row>
    <row r="700" spans="12:12" x14ac:dyDescent="0.25">
      <c r="L700" t="e">
        <f t="shared" si="10"/>
        <v>#N/A</v>
      </c>
    </row>
    <row r="701" spans="12:12" x14ac:dyDescent="0.25">
      <c r="L701" t="e">
        <f t="shared" si="10"/>
        <v>#N/A</v>
      </c>
    </row>
    <row r="702" spans="12:12" x14ac:dyDescent="0.25">
      <c r="L702" t="e">
        <f t="shared" si="10"/>
        <v>#N/A</v>
      </c>
    </row>
    <row r="703" spans="12:12" x14ac:dyDescent="0.25">
      <c r="L703" t="e">
        <f t="shared" si="10"/>
        <v>#N/A</v>
      </c>
    </row>
    <row r="704" spans="12:12" x14ac:dyDescent="0.25">
      <c r="L704" t="e">
        <f t="shared" si="10"/>
        <v>#N/A</v>
      </c>
    </row>
    <row r="705" spans="12:12" x14ac:dyDescent="0.25">
      <c r="L705" t="e">
        <f t="shared" si="10"/>
        <v>#N/A</v>
      </c>
    </row>
    <row r="706" spans="12:12" x14ac:dyDescent="0.25">
      <c r="L706" t="e">
        <f t="shared" si="10"/>
        <v>#N/A</v>
      </c>
    </row>
    <row r="707" spans="12:12" x14ac:dyDescent="0.25">
      <c r="L707" t="e">
        <f t="shared" si="10"/>
        <v>#N/A</v>
      </c>
    </row>
    <row r="708" spans="12:12" x14ac:dyDescent="0.25">
      <c r="L708" t="e">
        <f t="shared" ref="L708:L771" si="11">VLOOKUP(A708,A:J,$L$1,FALSE)</f>
        <v>#N/A</v>
      </c>
    </row>
    <row r="709" spans="12:12" x14ac:dyDescent="0.25">
      <c r="L709" t="e">
        <f t="shared" si="11"/>
        <v>#N/A</v>
      </c>
    </row>
    <row r="710" spans="12:12" x14ac:dyDescent="0.25">
      <c r="L710" t="e">
        <f t="shared" si="11"/>
        <v>#N/A</v>
      </c>
    </row>
    <row r="711" spans="12:12" x14ac:dyDescent="0.25">
      <c r="L711" t="e">
        <f t="shared" si="11"/>
        <v>#N/A</v>
      </c>
    </row>
    <row r="712" spans="12:12" x14ac:dyDescent="0.25">
      <c r="L712" t="e">
        <f t="shared" si="11"/>
        <v>#N/A</v>
      </c>
    </row>
    <row r="713" spans="12:12" x14ac:dyDescent="0.25">
      <c r="L713" t="e">
        <f t="shared" si="11"/>
        <v>#N/A</v>
      </c>
    </row>
    <row r="714" spans="12:12" x14ac:dyDescent="0.25">
      <c r="L714" t="e">
        <f t="shared" si="11"/>
        <v>#N/A</v>
      </c>
    </row>
    <row r="715" spans="12:12" x14ac:dyDescent="0.25">
      <c r="L715" t="e">
        <f t="shared" si="11"/>
        <v>#N/A</v>
      </c>
    </row>
    <row r="716" spans="12:12" x14ac:dyDescent="0.25">
      <c r="L716" t="e">
        <f t="shared" si="11"/>
        <v>#N/A</v>
      </c>
    </row>
    <row r="717" spans="12:12" x14ac:dyDescent="0.25">
      <c r="L717" t="e">
        <f t="shared" si="11"/>
        <v>#N/A</v>
      </c>
    </row>
    <row r="718" spans="12:12" x14ac:dyDescent="0.25">
      <c r="L718" t="e">
        <f t="shared" si="11"/>
        <v>#N/A</v>
      </c>
    </row>
    <row r="719" spans="12:12" x14ac:dyDescent="0.25">
      <c r="L719" t="e">
        <f t="shared" si="11"/>
        <v>#N/A</v>
      </c>
    </row>
    <row r="720" spans="12:12" x14ac:dyDescent="0.25">
      <c r="L720" t="e">
        <f t="shared" si="11"/>
        <v>#N/A</v>
      </c>
    </row>
    <row r="721" spans="12:12" x14ac:dyDescent="0.25">
      <c r="L721" t="e">
        <f t="shared" si="11"/>
        <v>#N/A</v>
      </c>
    </row>
    <row r="722" spans="12:12" x14ac:dyDescent="0.25">
      <c r="L722" t="e">
        <f t="shared" si="11"/>
        <v>#N/A</v>
      </c>
    </row>
    <row r="723" spans="12:12" x14ac:dyDescent="0.25">
      <c r="L723" t="e">
        <f t="shared" si="11"/>
        <v>#N/A</v>
      </c>
    </row>
    <row r="724" spans="12:12" x14ac:dyDescent="0.25">
      <c r="L724" t="e">
        <f t="shared" si="11"/>
        <v>#N/A</v>
      </c>
    </row>
    <row r="725" spans="12:12" x14ac:dyDescent="0.25">
      <c r="L725" t="e">
        <f t="shared" si="11"/>
        <v>#N/A</v>
      </c>
    </row>
    <row r="726" spans="12:12" x14ac:dyDescent="0.25">
      <c r="L726" t="e">
        <f t="shared" si="11"/>
        <v>#N/A</v>
      </c>
    </row>
    <row r="727" spans="12:12" x14ac:dyDescent="0.25">
      <c r="L727" t="e">
        <f t="shared" si="11"/>
        <v>#N/A</v>
      </c>
    </row>
    <row r="728" spans="12:12" x14ac:dyDescent="0.25">
      <c r="L728" t="e">
        <f t="shared" si="11"/>
        <v>#N/A</v>
      </c>
    </row>
    <row r="729" spans="12:12" x14ac:dyDescent="0.25">
      <c r="L729" t="e">
        <f t="shared" si="11"/>
        <v>#N/A</v>
      </c>
    </row>
    <row r="730" spans="12:12" x14ac:dyDescent="0.25">
      <c r="L730" t="e">
        <f t="shared" si="11"/>
        <v>#N/A</v>
      </c>
    </row>
    <row r="731" spans="12:12" x14ac:dyDescent="0.25">
      <c r="L731" t="e">
        <f t="shared" si="11"/>
        <v>#N/A</v>
      </c>
    </row>
    <row r="732" spans="12:12" x14ac:dyDescent="0.25">
      <c r="L732" t="e">
        <f t="shared" si="11"/>
        <v>#N/A</v>
      </c>
    </row>
    <row r="733" spans="12:12" x14ac:dyDescent="0.25">
      <c r="L733" t="e">
        <f t="shared" si="11"/>
        <v>#N/A</v>
      </c>
    </row>
    <row r="734" spans="12:12" x14ac:dyDescent="0.25">
      <c r="L734" t="e">
        <f t="shared" si="11"/>
        <v>#N/A</v>
      </c>
    </row>
    <row r="735" spans="12:12" x14ac:dyDescent="0.25">
      <c r="L735" t="e">
        <f t="shared" si="11"/>
        <v>#N/A</v>
      </c>
    </row>
    <row r="736" spans="12:12" x14ac:dyDescent="0.25">
      <c r="L736" t="e">
        <f t="shared" si="11"/>
        <v>#N/A</v>
      </c>
    </row>
    <row r="737" spans="12:12" x14ac:dyDescent="0.25">
      <c r="L737" t="e">
        <f t="shared" si="11"/>
        <v>#N/A</v>
      </c>
    </row>
    <row r="738" spans="12:12" x14ac:dyDescent="0.25">
      <c r="L738" t="e">
        <f t="shared" si="11"/>
        <v>#N/A</v>
      </c>
    </row>
    <row r="739" spans="12:12" x14ac:dyDescent="0.25">
      <c r="L739" t="e">
        <f t="shared" si="11"/>
        <v>#N/A</v>
      </c>
    </row>
    <row r="740" spans="12:12" x14ac:dyDescent="0.25">
      <c r="L740" t="e">
        <f t="shared" si="11"/>
        <v>#N/A</v>
      </c>
    </row>
    <row r="741" spans="12:12" x14ac:dyDescent="0.25">
      <c r="L741" t="e">
        <f t="shared" si="11"/>
        <v>#N/A</v>
      </c>
    </row>
    <row r="742" spans="12:12" x14ac:dyDescent="0.25">
      <c r="L742" t="e">
        <f t="shared" si="11"/>
        <v>#N/A</v>
      </c>
    </row>
    <row r="743" spans="12:12" x14ac:dyDescent="0.25">
      <c r="L743" t="e">
        <f t="shared" si="11"/>
        <v>#N/A</v>
      </c>
    </row>
    <row r="744" spans="12:12" x14ac:dyDescent="0.25">
      <c r="L744" t="e">
        <f t="shared" si="11"/>
        <v>#N/A</v>
      </c>
    </row>
    <row r="745" spans="12:12" x14ac:dyDescent="0.25">
      <c r="L745" t="e">
        <f t="shared" si="11"/>
        <v>#N/A</v>
      </c>
    </row>
    <row r="746" spans="12:12" x14ac:dyDescent="0.25">
      <c r="L746" t="e">
        <f t="shared" si="11"/>
        <v>#N/A</v>
      </c>
    </row>
    <row r="747" spans="12:12" x14ac:dyDescent="0.25">
      <c r="L747" t="e">
        <f t="shared" si="11"/>
        <v>#N/A</v>
      </c>
    </row>
    <row r="748" spans="12:12" x14ac:dyDescent="0.25">
      <c r="L748" t="e">
        <f t="shared" si="11"/>
        <v>#N/A</v>
      </c>
    </row>
    <row r="749" spans="12:12" x14ac:dyDescent="0.25">
      <c r="L749" t="e">
        <f t="shared" si="11"/>
        <v>#N/A</v>
      </c>
    </row>
    <row r="750" spans="12:12" x14ac:dyDescent="0.25">
      <c r="L750" t="e">
        <f t="shared" si="11"/>
        <v>#N/A</v>
      </c>
    </row>
    <row r="751" spans="12:12" x14ac:dyDescent="0.25">
      <c r="L751" t="e">
        <f t="shared" si="11"/>
        <v>#N/A</v>
      </c>
    </row>
    <row r="752" spans="12:12" x14ac:dyDescent="0.25">
      <c r="L752" t="e">
        <f t="shared" si="11"/>
        <v>#N/A</v>
      </c>
    </row>
    <row r="753" spans="12:12" x14ac:dyDescent="0.25">
      <c r="L753" t="e">
        <f t="shared" si="11"/>
        <v>#N/A</v>
      </c>
    </row>
    <row r="754" spans="12:12" x14ac:dyDescent="0.25">
      <c r="L754" t="e">
        <f t="shared" si="11"/>
        <v>#N/A</v>
      </c>
    </row>
    <row r="755" spans="12:12" x14ac:dyDescent="0.25">
      <c r="L755" t="e">
        <f t="shared" si="11"/>
        <v>#N/A</v>
      </c>
    </row>
    <row r="756" spans="12:12" x14ac:dyDescent="0.25">
      <c r="L756" t="e">
        <f t="shared" si="11"/>
        <v>#N/A</v>
      </c>
    </row>
    <row r="757" spans="12:12" x14ac:dyDescent="0.25">
      <c r="L757" t="e">
        <f t="shared" si="11"/>
        <v>#N/A</v>
      </c>
    </row>
    <row r="758" spans="12:12" x14ac:dyDescent="0.25">
      <c r="L758" t="e">
        <f t="shared" si="11"/>
        <v>#N/A</v>
      </c>
    </row>
    <row r="759" spans="12:12" x14ac:dyDescent="0.25">
      <c r="L759" t="e">
        <f t="shared" si="11"/>
        <v>#N/A</v>
      </c>
    </row>
    <row r="760" spans="12:12" x14ac:dyDescent="0.25">
      <c r="L760" t="e">
        <f t="shared" si="11"/>
        <v>#N/A</v>
      </c>
    </row>
    <row r="761" spans="12:12" x14ac:dyDescent="0.25">
      <c r="L761" t="e">
        <f t="shared" si="11"/>
        <v>#N/A</v>
      </c>
    </row>
    <row r="762" spans="12:12" x14ac:dyDescent="0.25">
      <c r="L762" t="e">
        <f t="shared" si="11"/>
        <v>#N/A</v>
      </c>
    </row>
    <row r="763" spans="12:12" x14ac:dyDescent="0.25">
      <c r="L763" t="e">
        <f t="shared" si="11"/>
        <v>#N/A</v>
      </c>
    </row>
    <row r="764" spans="12:12" x14ac:dyDescent="0.25">
      <c r="L764" t="e">
        <f t="shared" si="11"/>
        <v>#N/A</v>
      </c>
    </row>
    <row r="765" spans="12:12" x14ac:dyDescent="0.25">
      <c r="L765" t="e">
        <f t="shared" si="11"/>
        <v>#N/A</v>
      </c>
    </row>
    <row r="766" spans="12:12" x14ac:dyDescent="0.25">
      <c r="L766" t="e">
        <f t="shared" si="11"/>
        <v>#N/A</v>
      </c>
    </row>
    <row r="767" spans="12:12" x14ac:dyDescent="0.25">
      <c r="L767" t="e">
        <f t="shared" si="11"/>
        <v>#N/A</v>
      </c>
    </row>
    <row r="768" spans="12:12" x14ac:dyDescent="0.25">
      <c r="L768" t="e">
        <f t="shared" si="11"/>
        <v>#N/A</v>
      </c>
    </row>
    <row r="769" spans="12:12" x14ac:dyDescent="0.25">
      <c r="L769" t="e">
        <f t="shared" si="11"/>
        <v>#N/A</v>
      </c>
    </row>
    <row r="770" spans="12:12" x14ac:dyDescent="0.25">
      <c r="L770" t="e">
        <f t="shared" si="11"/>
        <v>#N/A</v>
      </c>
    </row>
    <row r="771" spans="12:12" x14ac:dyDescent="0.25">
      <c r="L771" t="e">
        <f t="shared" si="11"/>
        <v>#N/A</v>
      </c>
    </row>
    <row r="772" spans="12:12" x14ac:dyDescent="0.25">
      <c r="L772" t="e">
        <f t="shared" ref="L772:L837" si="12">VLOOKUP(A772,A:J,$L$1,FALSE)</f>
        <v>#N/A</v>
      </c>
    </row>
    <row r="773" spans="12:12" x14ac:dyDescent="0.25">
      <c r="L773" t="e">
        <f t="shared" si="12"/>
        <v>#N/A</v>
      </c>
    </row>
    <row r="774" spans="12:12" x14ac:dyDescent="0.25">
      <c r="L774" t="e">
        <f t="shared" si="12"/>
        <v>#N/A</v>
      </c>
    </row>
    <row r="775" spans="12:12" x14ac:dyDescent="0.25">
      <c r="L775" t="e">
        <f t="shared" si="12"/>
        <v>#N/A</v>
      </c>
    </row>
    <row r="776" spans="12:12" x14ac:dyDescent="0.25">
      <c r="L776" t="e">
        <f t="shared" si="12"/>
        <v>#N/A</v>
      </c>
    </row>
    <row r="777" spans="12:12" x14ac:dyDescent="0.25">
      <c r="L777" t="e">
        <f t="shared" si="12"/>
        <v>#N/A</v>
      </c>
    </row>
    <row r="778" spans="12:12" x14ac:dyDescent="0.25">
      <c r="L778" t="e">
        <f t="shared" si="12"/>
        <v>#N/A</v>
      </c>
    </row>
    <row r="779" spans="12:12" x14ac:dyDescent="0.25">
      <c r="L779" t="e">
        <f t="shared" si="12"/>
        <v>#N/A</v>
      </c>
    </row>
    <row r="780" spans="12:12" x14ac:dyDescent="0.25">
      <c r="L780" t="e">
        <f t="shared" si="12"/>
        <v>#N/A</v>
      </c>
    </row>
    <row r="781" spans="12:12" x14ac:dyDescent="0.25">
      <c r="L781" t="e">
        <f t="shared" si="12"/>
        <v>#N/A</v>
      </c>
    </row>
    <row r="782" spans="12:12" x14ac:dyDescent="0.25">
      <c r="L782" t="e">
        <f t="shared" si="12"/>
        <v>#N/A</v>
      </c>
    </row>
    <row r="783" spans="12:12" x14ac:dyDescent="0.25">
      <c r="L783" t="e">
        <f t="shared" si="12"/>
        <v>#N/A</v>
      </c>
    </row>
    <row r="784" spans="12:12" x14ac:dyDescent="0.25">
      <c r="L784" t="e">
        <f t="shared" si="12"/>
        <v>#N/A</v>
      </c>
    </row>
    <row r="785" spans="12:12" x14ac:dyDescent="0.25">
      <c r="L785" t="e">
        <f t="shared" si="12"/>
        <v>#N/A</v>
      </c>
    </row>
    <row r="786" spans="12:12" x14ac:dyDescent="0.25">
      <c r="L786" t="e">
        <f t="shared" si="12"/>
        <v>#N/A</v>
      </c>
    </row>
    <row r="787" spans="12:12" x14ac:dyDescent="0.25">
      <c r="L787" t="e">
        <f t="shared" si="12"/>
        <v>#N/A</v>
      </c>
    </row>
    <row r="788" spans="12:12" x14ac:dyDescent="0.25">
      <c r="L788" t="e">
        <f t="shared" si="12"/>
        <v>#N/A</v>
      </c>
    </row>
    <row r="789" spans="12:12" x14ac:dyDescent="0.25">
      <c r="L789" t="e">
        <f t="shared" si="12"/>
        <v>#N/A</v>
      </c>
    </row>
    <row r="790" spans="12:12" x14ac:dyDescent="0.25">
      <c r="L790" t="e">
        <f t="shared" si="12"/>
        <v>#N/A</v>
      </c>
    </row>
    <row r="791" spans="12:12" x14ac:dyDescent="0.25">
      <c r="L791" t="e">
        <f t="shared" si="12"/>
        <v>#N/A</v>
      </c>
    </row>
    <row r="792" spans="12:12" x14ac:dyDescent="0.25">
      <c r="L792" t="e">
        <f t="shared" si="12"/>
        <v>#N/A</v>
      </c>
    </row>
    <row r="793" spans="12:12" x14ac:dyDescent="0.25">
      <c r="L793" t="e">
        <f t="shared" si="12"/>
        <v>#N/A</v>
      </c>
    </row>
    <row r="794" spans="12:12" x14ac:dyDescent="0.25">
      <c r="L794" t="e">
        <f t="shared" si="12"/>
        <v>#N/A</v>
      </c>
    </row>
    <row r="795" spans="12:12" x14ac:dyDescent="0.25">
      <c r="L795" t="e">
        <f t="shared" si="12"/>
        <v>#N/A</v>
      </c>
    </row>
    <row r="796" spans="12:12" x14ac:dyDescent="0.25">
      <c r="L796" t="e">
        <f t="shared" si="12"/>
        <v>#N/A</v>
      </c>
    </row>
    <row r="797" spans="12:12" x14ac:dyDescent="0.25">
      <c r="L797" t="e">
        <f t="shared" si="12"/>
        <v>#N/A</v>
      </c>
    </row>
    <row r="798" spans="12:12" x14ac:dyDescent="0.25">
      <c r="L798" t="e">
        <f t="shared" si="12"/>
        <v>#N/A</v>
      </c>
    </row>
    <row r="799" spans="12:12" x14ac:dyDescent="0.25">
      <c r="L799" t="e">
        <f t="shared" si="12"/>
        <v>#N/A</v>
      </c>
    </row>
    <row r="800" spans="12:12" x14ac:dyDescent="0.25">
      <c r="L800" t="e">
        <f t="shared" si="12"/>
        <v>#N/A</v>
      </c>
    </row>
    <row r="801" spans="12:12" x14ac:dyDescent="0.25">
      <c r="L801" t="e">
        <f t="shared" si="12"/>
        <v>#N/A</v>
      </c>
    </row>
    <row r="802" spans="12:12" x14ac:dyDescent="0.25">
      <c r="L802" t="e">
        <f t="shared" si="12"/>
        <v>#N/A</v>
      </c>
    </row>
    <row r="803" spans="12:12" x14ac:dyDescent="0.25">
      <c r="L803" t="e">
        <f t="shared" si="12"/>
        <v>#N/A</v>
      </c>
    </row>
    <row r="804" spans="12:12" x14ac:dyDescent="0.25">
      <c r="L804" t="e">
        <f t="shared" si="12"/>
        <v>#N/A</v>
      </c>
    </row>
    <row r="805" spans="12:12" x14ac:dyDescent="0.25">
      <c r="L805" t="e">
        <f t="shared" si="12"/>
        <v>#N/A</v>
      </c>
    </row>
    <row r="806" spans="12:12" x14ac:dyDescent="0.25">
      <c r="L806" t="e">
        <f t="shared" si="12"/>
        <v>#N/A</v>
      </c>
    </row>
    <row r="807" spans="12:12" x14ac:dyDescent="0.25">
      <c r="L807" t="e">
        <f t="shared" si="12"/>
        <v>#N/A</v>
      </c>
    </row>
    <row r="808" spans="12:12" x14ac:dyDescent="0.25">
      <c r="L808" t="e">
        <f t="shared" si="12"/>
        <v>#N/A</v>
      </c>
    </row>
    <row r="809" spans="12:12" x14ac:dyDescent="0.25">
      <c r="L809" t="e">
        <f t="shared" si="12"/>
        <v>#N/A</v>
      </c>
    </row>
    <row r="810" spans="12:12" x14ac:dyDescent="0.25">
      <c r="L810" t="e">
        <f t="shared" si="12"/>
        <v>#N/A</v>
      </c>
    </row>
    <row r="811" spans="12:12" x14ac:dyDescent="0.25">
      <c r="L811" t="e">
        <f t="shared" si="12"/>
        <v>#N/A</v>
      </c>
    </row>
    <row r="812" spans="12:12" x14ac:dyDescent="0.25">
      <c r="L812" t="e">
        <f t="shared" si="12"/>
        <v>#N/A</v>
      </c>
    </row>
    <row r="813" spans="12:12" x14ac:dyDescent="0.25">
      <c r="L813" t="e">
        <f t="shared" si="12"/>
        <v>#N/A</v>
      </c>
    </row>
    <row r="814" spans="12:12" x14ac:dyDescent="0.25">
      <c r="L814" t="e">
        <f t="shared" si="12"/>
        <v>#N/A</v>
      </c>
    </row>
    <row r="815" spans="12:12" x14ac:dyDescent="0.25">
      <c r="L815" t="e">
        <f t="shared" si="12"/>
        <v>#N/A</v>
      </c>
    </row>
    <row r="816" spans="12:12" x14ac:dyDescent="0.25">
      <c r="L816" t="e">
        <f t="shared" si="12"/>
        <v>#N/A</v>
      </c>
    </row>
    <row r="817" spans="12:12" x14ac:dyDescent="0.25">
      <c r="L817" t="e">
        <f t="shared" si="12"/>
        <v>#N/A</v>
      </c>
    </row>
    <row r="818" spans="12:12" x14ac:dyDescent="0.25">
      <c r="L818" t="e">
        <f t="shared" si="12"/>
        <v>#N/A</v>
      </c>
    </row>
    <row r="819" spans="12:12" x14ac:dyDescent="0.25">
      <c r="L819" t="e">
        <f t="shared" si="12"/>
        <v>#N/A</v>
      </c>
    </row>
    <row r="820" spans="12:12" x14ac:dyDescent="0.25">
      <c r="L820" t="e">
        <f t="shared" si="12"/>
        <v>#N/A</v>
      </c>
    </row>
    <row r="821" spans="12:12" x14ac:dyDescent="0.25">
      <c r="L821" t="e">
        <f t="shared" si="12"/>
        <v>#N/A</v>
      </c>
    </row>
    <row r="822" spans="12:12" x14ac:dyDescent="0.25">
      <c r="L822" t="e">
        <f t="shared" si="12"/>
        <v>#N/A</v>
      </c>
    </row>
    <row r="823" spans="12:12" x14ac:dyDescent="0.25">
      <c r="L823" t="e">
        <f t="shared" si="12"/>
        <v>#N/A</v>
      </c>
    </row>
    <row r="824" spans="12:12" x14ac:dyDescent="0.25">
      <c r="L824" t="e">
        <f t="shared" si="12"/>
        <v>#N/A</v>
      </c>
    </row>
    <row r="825" spans="12:12" x14ac:dyDescent="0.25">
      <c r="L825" t="e">
        <f t="shared" si="12"/>
        <v>#N/A</v>
      </c>
    </row>
    <row r="826" spans="12:12" x14ac:dyDescent="0.25">
      <c r="L826" t="e">
        <f t="shared" si="12"/>
        <v>#N/A</v>
      </c>
    </row>
    <row r="827" spans="12:12" x14ac:dyDescent="0.25">
      <c r="L827" t="e">
        <f t="shared" si="12"/>
        <v>#N/A</v>
      </c>
    </row>
    <row r="828" spans="12:12" x14ac:dyDescent="0.25">
      <c r="L828" t="e">
        <f t="shared" si="12"/>
        <v>#N/A</v>
      </c>
    </row>
    <row r="829" spans="12:12" x14ac:dyDescent="0.25">
      <c r="L829" t="e">
        <f t="shared" si="12"/>
        <v>#N/A</v>
      </c>
    </row>
    <row r="830" spans="12:12" x14ac:dyDescent="0.25">
      <c r="L830" t="e">
        <f t="shared" si="12"/>
        <v>#N/A</v>
      </c>
    </row>
    <row r="831" spans="12:12" x14ac:dyDescent="0.25">
      <c r="L831" t="e">
        <f t="shared" si="12"/>
        <v>#N/A</v>
      </c>
    </row>
    <row r="832" spans="12:12" x14ac:dyDescent="0.25">
      <c r="L832" t="e">
        <f t="shared" si="12"/>
        <v>#N/A</v>
      </c>
    </row>
    <row r="833" spans="12:12" x14ac:dyDescent="0.25">
      <c r="L833" t="e">
        <f t="shared" si="12"/>
        <v>#N/A</v>
      </c>
    </row>
    <row r="834" spans="12:12" x14ac:dyDescent="0.25">
      <c r="L834" t="e">
        <f t="shared" si="12"/>
        <v>#N/A</v>
      </c>
    </row>
    <row r="835" spans="12:12" x14ac:dyDescent="0.25">
      <c r="L835" t="e">
        <f t="shared" si="12"/>
        <v>#N/A</v>
      </c>
    </row>
    <row r="836" spans="12:12" x14ac:dyDescent="0.25">
      <c r="L836" t="e">
        <f t="shared" si="12"/>
        <v>#N/A</v>
      </c>
    </row>
    <row r="837" spans="12:12" x14ac:dyDescent="0.25">
      <c r="L837" t="e">
        <f t="shared" si="12"/>
        <v>#N/A</v>
      </c>
    </row>
  </sheetData>
  <autoFilter ref="A3:L469" xr:uid="{00000000-0009-0000-0000-00000A000000}"/>
  <pageMargins left="0.7" right="0.7" top="0.78740157499999996" bottom="0.78740157499999996" header="0.3" footer="0.3"/>
  <pageSetup paperSize="9" orientation="portrait" horizontalDpi="4294967293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7" id="{E3FE15BC-10F2-4F4E-B695-C1658B676ECA}">
            <xm:f>'PPF Abstimmung'!$S$135=$L$4</xm:f>
            <x14:dxf>
              <fill>
                <patternFill>
                  <bgColor theme="7" tint="0.79998168889431442"/>
                </patternFill>
              </fill>
            </x14:dxf>
          </x14:cfRule>
          <xm:sqref>M19:N23</xm:sqref>
        </x14:conditionalFormatting>
        <x14:conditionalFormatting xmlns:xm="http://schemas.microsoft.com/office/excel/2006/main">
          <x14:cfRule type="expression" priority="14" id="{73BA9427-2463-492E-9D2B-BF1EB9D753DC}">
            <xm:f>AND('PPF Abstimmung'!$O137="",'PPF Abstimmung'!$O137=$L$4)</xm:f>
            <x14:dxf>
              <fill>
                <patternFill>
                  <bgColor theme="7" tint="0.79998168889431442"/>
                </patternFill>
              </fill>
            </x14:dxf>
          </x14:cfRule>
          <x14:cfRule type="expression" priority="15" id="{2CC9D0CA-B72A-409A-96BA-571BE5BDC9A6}">
            <xm:f>AND('PPF Abstimmung'!$O137="",'PPF Abstimmung'!$M$137=$L$4)</xm:f>
            <x14:dxf>
              <fill>
                <patternFill>
                  <bgColor theme="7" tint="0.79998168889431442"/>
                </patternFill>
              </fill>
            </x14:dxf>
          </x14:cfRule>
          <xm:sqref>O19:P22 O23:AN28</xm:sqref>
        </x14:conditionalFormatting>
        <x14:conditionalFormatting xmlns:xm="http://schemas.microsoft.com/office/excel/2006/main">
          <x14:cfRule type="expression" priority="7" id="{9F782AAC-045F-4B43-B17C-2975A7BE8D51}">
            <xm:f>'Anlage 5 Deckblatt Software 1'!$M33=$L$4</xm:f>
            <x14:dxf>
              <fill>
                <patternFill>
                  <bgColor theme="7" tint="0.79998168889431442"/>
                </patternFill>
              </fill>
            </x14:dxf>
          </x14:cfRule>
          <xm:sqref>O29:AN31</xm:sqref>
        </x14:conditionalFormatting>
        <x14:conditionalFormatting xmlns:xm="http://schemas.microsoft.com/office/excel/2006/main">
          <x14:cfRule type="expression" priority="21" id="{AABD0F6C-4B50-4AE7-BA71-5F1AB79CDFAD}">
            <xm:f>'Anlage 5 Deckblatt Software 1'!$M37=$L$4</xm:f>
            <x14:dxf>
              <fill>
                <patternFill>
                  <bgColor theme="7" tint="0.79998168889431442"/>
                </patternFill>
              </fill>
            </x14:dxf>
          </x14:cfRule>
          <xm:sqref>O32:AN32</xm:sqref>
        </x14:conditionalFormatting>
        <x14:conditionalFormatting xmlns:xm="http://schemas.microsoft.com/office/excel/2006/main">
          <x14:cfRule type="expression" priority="18" id="{2195B5E7-221E-494C-B752-FCCC396FDB76}">
            <xm:f>'PPF Abstimmung'!$O$137=$L$4</xm:f>
            <x14:dxf>
              <fill>
                <patternFill>
                  <bgColor theme="7" tint="0.79998168889431442"/>
                </patternFill>
              </fill>
            </x14:dxf>
          </x14:cfRule>
          <x14:cfRule type="expression" priority="19" id="{4C8FAA96-7BC3-4CA2-8B47-3B7A98AD7DFF}">
            <xm:f>'PPF Abstimmung'!$O137=$L$5</xm:f>
            <x14:dxf/>
          </x14:cfRule>
          <xm:sqref>Q19:AB19</xm:sqref>
        </x14:conditionalFormatting>
        <x14:conditionalFormatting xmlns:xm="http://schemas.microsoft.com/office/excel/2006/main">
          <x14:cfRule type="expression" priority="13" id="{74847715-B2F9-4087-8EC3-F89DDC720D5C}">
            <xm:f>'PPF Abstimmung'!$O$176=$L$4</xm:f>
            <x14:dxf>
              <fill>
                <patternFill>
                  <bgColor theme="7" tint="0.79998168889431442"/>
                </patternFill>
              </fill>
            </x14:dxf>
          </x14:cfRule>
          <xm:sqref>Q43:AB43</xm:sqref>
        </x14:conditionalFormatting>
        <x14:conditionalFormatting xmlns:xm="http://schemas.microsoft.com/office/excel/2006/main">
          <x14:cfRule type="expression" priority="6" id="{6E544BAC-02D6-4B41-90AD-F83EF47B5F64}">
            <xm:f>'Anlage 5 Deckblatt Software 2'!$AA20=$L$4</xm:f>
            <x14:dxf>
              <fill>
                <patternFill>
                  <bgColor theme="9" tint="0.79998168889431442"/>
                </patternFill>
              </fill>
            </x14:dxf>
          </x14:cfRule>
          <xm:sqref>AA19:AE19</xm:sqref>
        </x14:conditionalFormatting>
        <x14:conditionalFormatting xmlns:xm="http://schemas.microsoft.com/office/excel/2006/main">
          <x14:cfRule type="expression" priority="8" id="{5DF1C554-FCFC-491B-A98D-F777BE446487}">
            <xm:f>'PPF Abstimmung'!$AC$199=$L$5</xm:f>
            <x14:dxf>
              <fill>
                <patternFill>
                  <bgColor rgb="FFFF0000"/>
                </patternFill>
              </fill>
            </x14:dxf>
          </x14:cfRule>
          <xm:sqref>AC195:AD205</xm:sqref>
        </x14:conditionalFormatting>
        <x14:conditionalFormatting xmlns:xm="http://schemas.microsoft.com/office/excel/2006/main">
          <x14:cfRule type="expression" priority="5" id="{03EE2F5B-A57B-4EBC-811D-3095FD15FA09}">
            <xm:f>'Anlage 5 Deckblatt Software 2'!$AL$45=$L$5</xm:f>
            <x14:dxf>
              <fill>
                <patternFill>
                  <bgColor rgb="FFFF7C80"/>
                </patternFill>
              </fill>
            </x14:dxf>
          </x14:cfRule>
          <xm:sqref>AL42:AN42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9"/>
  </sheetPr>
  <dimension ref="A1:BJ64"/>
  <sheetViews>
    <sheetView topLeftCell="A13" zoomScale="80" zoomScaleNormal="80" workbookViewId="0">
      <selection activeCell="AL21" sqref="AL21:AW21"/>
    </sheetView>
  </sheetViews>
  <sheetFormatPr baseColWidth="10" defaultColWidth="11" defaultRowHeight="13.85" x14ac:dyDescent="0.25"/>
  <cols>
    <col min="1" max="3" width="3.08984375" customWidth="1"/>
    <col min="4" max="5" width="4.6328125" customWidth="1"/>
    <col min="6" max="11" width="2.08984375" customWidth="1"/>
    <col min="12" max="36" width="4.6328125" customWidth="1"/>
    <col min="37" max="37" width="6.08984375" customWidth="1"/>
    <col min="38" max="40" width="4.6328125" customWidth="1"/>
    <col min="41" max="48" width="3.6328125" customWidth="1"/>
    <col min="49" max="49" width="3" customWidth="1"/>
    <col min="50" max="52" width="11" hidden="1" customWidth="1"/>
    <col min="53" max="53" width="29.453125" hidden="1" customWidth="1"/>
    <col min="58" max="58" width="11.26953125" customWidth="1"/>
  </cols>
  <sheetData>
    <row r="1" spans="1:62" ht="29.95" customHeight="1" x14ac:dyDescent="0.25">
      <c r="A1" s="435" t="str">
        <f>Sprachen!L271</f>
        <v>Produktbezogene Nachweise</v>
      </c>
      <c r="B1" s="435"/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5"/>
      <c r="N1" s="437" t="str">
        <f>Sprachen!L378</f>
        <v>Bericht</v>
      </c>
      <c r="O1" s="437"/>
      <c r="P1" s="437"/>
      <c r="Q1" s="437"/>
      <c r="R1" s="437"/>
      <c r="S1" s="437"/>
      <c r="T1" s="437"/>
      <c r="U1" s="1254" t="str">
        <f>IF(H4&lt;&gt;"",H4&amp;" / "&amp;H5,"")</f>
        <v/>
      </c>
      <c r="V1" s="1254"/>
      <c r="W1" s="1254"/>
      <c r="X1" s="1254"/>
      <c r="Y1" s="1254"/>
      <c r="Z1" s="1254"/>
      <c r="AA1" s="1254"/>
      <c r="AB1" s="1254"/>
      <c r="AC1" s="1254"/>
      <c r="AD1" s="1254"/>
      <c r="AE1" s="1254"/>
      <c r="AF1" s="1254"/>
      <c r="AG1" s="1254"/>
      <c r="AH1" s="1254"/>
      <c r="AI1" s="1254"/>
      <c r="AJ1" s="1254"/>
      <c r="AK1" s="1254"/>
      <c r="AL1" s="1374" t="str">
        <f>Sprachen!L88</f>
        <v>Blatt</v>
      </c>
      <c r="AM1" s="1374"/>
      <c r="AN1" s="1374"/>
      <c r="AO1" s="1373"/>
      <c r="AP1" s="1373"/>
      <c r="AQ1" s="1373"/>
      <c r="AR1" s="1374" t="str">
        <f>Sprachen!L364</f>
        <v>von</v>
      </c>
      <c r="AS1" s="1374"/>
      <c r="AT1" s="1374"/>
      <c r="AU1" s="1373"/>
      <c r="AV1" s="1373"/>
      <c r="AW1" s="1373"/>
      <c r="AY1" t="s">
        <v>899</v>
      </c>
      <c r="BB1" s="87"/>
      <c r="BC1" s="1252" t="str">
        <f>Sprachen!L474</f>
        <v>Optionales Template: Die Inhalte können auch in geeigneter Form auf andere Art nachgewiesen werden, die spezifischen Inhalte sind zwischen Organisation und Kunde abzustimmen</v>
      </c>
      <c r="BD1" s="1252"/>
      <c r="BE1" s="1252"/>
      <c r="BF1" s="1252"/>
      <c r="BG1" s="1252"/>
      <c r="BH1" s="1252"/>
      <c r="BI1" s="1252"/>
      <c r="BJ1" s="1252"/>
    </row>
    <row r="2" spans="1:62" ht="29.95" customHeight="1" thickBot="1" x14ac:dyDescent="0.3">
      <c r="A2" s="436"/>
      <c r="B2" s="436"/>
      <c r="C2" s="436"/>
      <c r="D2" s="436"/>
      <c r="E2" s="436"/>
      <c r="F2" s="436"/>
      <c r="G2" s="436"/>
      <c r="H2" s="436"/>
      <c r="I2" s="436"/>
      <c r="J2" s="436"/>
      <c r="K2" s="436"/>
      <c r="L2" s="436"/>
      <c r="M2" s="436"/>
      <c r="N2" s="155" t="str">
        <f>Sprachen!L255</f>
        <v>Organisation</v>
      </c>
      <c r="O2" s="155"/>
      <c r="P2" s="155"/>
      <c r="Q2" s="155"/>
      <c r="R2" s="155"/>
      <c r="S2" s="155"/>
      <c r="T2" s="155"/>
      <c r="U2" s="156" t="str">
        <f>IF('Deckblatt '!U2&lt;&gt;"",'Deckblatt '!U2,"")</f>
        <v/>
      </c>
      <c r="V2" s="156"/>
      <c r="W2" s="156"/>
      <c r="X2" s="156"/>
      <c r="Y2" s="156"/>
      <c r="Z2" s="156"/>
      <c r="AA2" s="156"/>
      <c r="AB2" s="156"/>
      <c r="AC2" s="156"/>
      <c r="AD2" s="156"/>
      <c r="AE2" s="156"/>
      <c r="AF2" s="156"/>
      <c r="AG2" s="156"/>
      <c r="AH2" s="156"/>
      <c r="AI2" s="156"/>
      <c r="AJ2" s="156"/>
      <c r="AK2" s="156"/>
      <c r="AL2" s="156"/>
      <c r="AM2" s="156"/>
      <c r="AN2" s="156"/>
      <c r="AO2" s="156"/>
      <c r="AP2" s="156"/>
      <c r="AQ2" s="156"/>
      <c r="AR2" s="156"/>
      <c r="AS2" s="156"/>
      <c r="AT2" s="156"/>
      <c r="AU2" s="156"/>
      <c r="AV2" s="156"/>
      <c r="AW2" s="156"/>
      <c r="AY2" t="str">
        <f>'PPF-Bewertung'!AP3</f>
        <v>Deutsch</v>
      </c>
      <c r="BB2" s="87"/>
      <c r="BC2" s="1252"/>
      <c r="BD2" s="1252"/>
      <c r="BE2" s="1252"/>
      <c r="BF2" s="1252"/>
      <c r="BG2" s="1252"/>
      <c r="BH2" s="1252"/>
      <c r="BI2" s="1252"/>
      <c r="BJ2" s="1252"/>
    </row>
    <row r="3" spans="1:62" s="11" customFormat="1" ht="20.3" customHeight="1" thickTop="1" thickBot="1" x14ac:dyDescent="0.3">
      <c r="A3" s="198" t="str">
        <f>Sprachen!L46</f>
        <v>Angaben zur Organisation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 t="str">
        <f>Sprachen!L44</f>
        <v>Angaben zu Mustern</v>
      </c>
      <c r="P3" s="198"/>
      <c r="Q3" s="198"/>
      <c r="R3" s="198"/>
      <c r="S3" s="198"/>
      <c r="T3" s="198"/>
      <c r="U3" s="198"/>
      <c r="V3" s="198"/>
      <c r="W3" s="198"/>
      <c r="X3" s="198"/>
      <c r="Y3" s="198"/>
      <c r="Z3" s="198"/>
      <c r="AA3" s="198"/>
      <c r="AB3" s="198"/>
      <c r="AC3" s="198"/>
      <c r="AD3" s="198"/>
      <c r="AE3" s="198"/>
      <c r="AF3" s="198"/>
      <c r="AG3" s="198"/>
      <c r="AH3" s="198"/>
      <c r="AI3" s="198"/>
      <c r="AJ3" s="198"/>
      <c r="AK3" s="198" t="str">
        <f>Sprachen!L45</f>
        <v>Angaben zum Kunden</v>
      </c>
      <c r="AL3" s="198"/>
      <c r="AM3" s="198"/>
      <c r="AN3" s="198"/>
      <c r="AO3" s="198"/>
      <c r="AP3" s="198"/>
      <c r="AQ3" s="198"/>
      <c r="AR3" s="198"/>
      <c r="AS3" s="198"/>
      <c r="AT3" s="198"/>
      <c r="AU3" s="198"/>
      <c r="AV3" s="198"/>
      <c r="AW3" s="198"/>
      <c r="AY3"/>
      <c r="AZ3"/>
      <c r="BA3"/>
      <c r="BB3" s="87"/>
      <c r="BC3" s="88"/>
      <c r="BD3" s="88"/>
      <c r="BE3" s="88"/>
    </row>
    <row r="4" spans="1:62" ht="20.3" customHeight="1" thickTop="1" x14ac:dyDescent="0.25">
      <c r="A4" s="221" t="str">
        <f>Sprachen!L75</f>
        <v>Berichtsnummer</v>
      </c>
      <c r="B4" s="222"/>
      <c r="C4" s="222"/>
      <c r="D4" s="222"/>
      <c r="E4" s="222"/>
      <c r="F4" s="222"/>
      <c r="G4" s="223"/>
      <c r="H4" s="1042" t="str">
        <f>IF('Deckblatt '!H16&lt;&gt;"",'Deckblatt '!H16,"")</f>
        <v/>
      </c>
      <c r="I4" s="1043"/>
      <c r="J4" s="1043"/>
      <c r="K4" s="1043"/>
      <c r="L4" s="1043"/>
      <c r="M4" s="1043"/>
      <c r="N4" s="1044"/>
      <c r="O4" s="227" t="str">
        <f>Sprachen!L198</f>
        <v>Lieferscheinnummer</v>
      </c>
      <c r="P4" s="228"/>
      <c r="Q4" s="228"/>
      <c r="R4" s="228"/>
      <c r="S4" s="228"/>
      <c r="T4" s="228"/>
      <c r="U4" s="229"/>
      <c r="V4" s="1045" t="str">
        <f>IF('Deckblatt '!V16&lt;&gt;"",'Deckblatt '!V16,"")</f>
        <v/>
      </c>
      <c r="W4" s="1046"/>
      <c r="X4" s="1046"/>
      <c r="Y4" s="1046"/>
      <c r="Z4" s="1046"/>
      <c r="AA4" s="1046"/>
      <c r="AB4" s="1046"/>
      <c r="AC4" s="1046"/>
      <c r="AD4" s="1046"/>
      <c r="AE4" s="1046"/>
      <c r="AF4" s="1046"/>
      <c r="AG4" s="1046"/>
      <c r="AH4" s="1046"/>
      <c r="AI4" s="1046"/>
      <c r="AJ4" s="1047"/>
      <c r="AK4" s="233" t="str">
        <f>Sprachen!L187</f>
        <v>Kunde</v>
      </c>
      <c r="AL4" s="234"/>
      <c r="AM4" s="234"/>
      <c r="AN4" s="234"/>
      <c r="AO4" s="234"/>
      <c r="AP4" s="234"/>
      <c r="AQ4" s="235"/>
      <c r="AR4" s="242" t="str">
        <f>IF('Deckblatt '!A10&lt;&gt;"",'Deckblatt '!A10,"")</f>
        <v/>
      </c>
      <c r="AS4" s="243"/>
      <c r="AT4" s="243"/>
      <c r="AU4" s="243"/>
      <c r="AV4" s="243"/>
      <c r="AW4" s="244"/>
      <c r="BB4" s="87"/>
      <c r="BC4" s="87"/>
      <c r="BD4" s="87"/>
      <c r="BE4" s="87"/>
    </row>
    <row r="5" spans="1:62" ht="20.3" customHeight="1" x14ac:dyDescent="0.25">
      <c r="A5" s="209" t="str">
        <f>Sprachen!L77</f>
        <v>Berichtsversion</v>
      </c>
      <c r="B5" s="210"/>
      <c r="C5" s="210"/>
      <c r="D5" s="210"/>
      <c r="E5" s="210"/>
      <c r="F5" s="210"/>
      <c r="G5" s="211"/>
      <c r="H5" s="1048" t="str">
        <f>IF('Deckblatt '!H17&lt;&gt;"",'Deckblatt '!H17,"")</f>
        <v/>
      </c>
      <c r="I5" s="1049"/>
      <c r="J5" s="1049"/>
      <c r="K5" s="1049"/>
      <c r="L5" s="1049"/>
      <c r="M5" s="1049"/>
      <c r="N5" s="1050"/>
      <c r="O5" s="239" t="str">
        <f>Sprachen!L197</f>
        <v>Liefermenge</v>
      </c>
      <c r="P5" s="240"/>
      <c r="Q5" s="240"/>
      <c r="R5" s="240"/>
      <c r="S5" s="240"/>
      <c r="T5" s="240"/>
      <c r="U5" s="241"/>
      <c r="V5" s="1051" t="str">
        <f>IF('Deckblatt '!V17&lt;&gt;"",'Deckblatt '!V17,"")</f>
        <v/>
      </c>
      <c r="W5" s="1052"/>
      <c r="X5" s="1375"/>
      <c r="Y5" s="1375"/>
      <c r="Z5" s="1375"/>
      <c r="AA5" s="1375"/>
      <c r="AB5" s="1375"/>
      <c r="AC5" s="1375"/>
      <c r="AD5" s="1375"/>
      <c r="AE5" s="1375"/>
      <c r="AF5" s="1375"/>
      <c r="AG5" s="1375"/>
      <c r="AH5" s="1375"/>
      <c r="AI5" s="1375"/>
      <c r="AJ5" s="1053"/>
      <c r="AK5" s="236"/>
      <c r="AL5" s="237"/>
      <c r="AM5" s="237"/>
      <c r="AN5" s="237"/>
      <c r="AO5" s="237"/>
      <c r="AP5" s="237"/>
      <c r="AQ5" s="238"/>
      <c r="AR5" s="245"/>
      <c r="AS5" s="246"/>
      <c r="AT5" s="246"/>
      <c r="AU5" s="246"/>
      <c r="AV5" s="246"/>
      <c r="AW5" s="247"/>
      <c r="BB5" s="87"/>
      <c r="BC5" s="87"/>
      <c r="BD5" s="87"/>
      <c r="BE5" s="87"/>
    </row>
    <row r="6" spans="1:62" ht="20.3" customHeight="1" x14ac:dyDescent="0.25">
      <c r="A6" s="209" t="str">
        <f>Sprachen!L199</f>
        <v>Lieferstandort</v>
      </c>
      <c r="B6" s="210"/>
      <c r="C6" s="210"/>
      <c r="D6" s="210"/>
      <c r="E6" s="210"/>
      <c r="F6" s="210"/>
      <c r="G6" s="211"/>
      <c r="H6" s="1048" t="str">
        <f>IF('Deckblatt '!H18&lt;&gt;"",'Deckblatt '!H18,"")</f>
        <v/>
      </c>
      <c r="I6" s="1049"/>
      <c r="J6" s="1049"/>
      <c r="K6" s="1049"/>
      <c r="L6" s="1049"/>
      <c r="M6" s="1049"/>
      <c r="N6" s="1050"/>
      <c r="O6" s="209" t="str">
        <f>Sprachen!L89</f>
        <v>Chargennummer</v>
      </c>
      <c r="P6" s="210"/>
      <c r="Q6" s="210"/>
      <c r="R6" s="210"/>
      <c r="S6" s="210"/>
      <c r="T6" s="210"/>
      <c r="U6" s="211"/>
      <c r="V6" s="1051" t="str">
        <f>IF('Deckblatt '!V18&lt;&gt;"",'Deckblatt '!V18,"")</f>
        <v/>
      </c>
      <c r="W6" s="1052"/>
      <c r="X6" s="1375"/>
      <c r="Y6" s="1375"/>
      <c r="Z6" s="1375"/>
      <c r="AA6" s="1375"/>
      <c r="AB6" s="1375"/>
      <c r="AC6" s="1375"/>
      <c r="AD6" s="1375"/>
      <c r="AE6" s="1375"/>
      <c r="AF6" s="1375"/>
      <c r="AG6" s="1375"/>
      <c r="AH6" s="1375"/>
      <c r="AI6" s="1375"/>
      <c r="AJ6" s="1053"/>
      <c r="AK6" s="215" t="str">
        <f>Sprachen!L87</f>
        <v>Bestellnr. PPF-Muster</v>
      </c>
      <c r="AL6" s="216"/>
      <c r="AM6" s="216"/>
      <c r="AN6" s="216"/>
      <c r="AO6" s="216"/>
      <c r="AP6" s="216"/>
      <c r="AQ6" s="217"/>
      <c r="AR6" s="1048" t="str">
        <f>IF('Deckblatt '!AI18&lt;&gt;"",'Deckblatt '!AI18,"")</f>
        <v/>
      </c>
      <c r="AS6" s="1049"/>
      <c r="AT6" s="1049"/>
      <c r="AU6" s="1049"/>
      <c r="AV6" s="1049"/>
      <c r="AW6" s="1050"/>
      <c r="BB6" s="87"/>
      <c r="BC6" s="87"/>
      <c r="BD6" s="87"/>
      <c r="BE6" s="87"/>
    </row>
    <row r="7" spans="1:62" ht="20.3" customHeight="1" thickBot="1" x14ac:dyDescent="0.3">
      <c r="A7" s="266" t="str">
        <f>Sprachen!L276</f>
        <v>Produktionsstandort</v>
      </c>
      <c r="B7" s="267"/>
      <c r="C7" s="267"/>
      <c r="D7" s="267"/>
      <c r="E7" s="267"/>
      <c r="F7" s="267"/>
      <c r="G7" s="268"/>
      <c r="H7" s="1054" t="str">
        <f>IF('Deckblatt '!H19&lt;&gt;"",'Deckblatt '!H19,"")</f>
        <v/>
      </c>
      <c r="I7" s="1055"/>
      <c r="J7" s="1055"/>
      <c r="K7" s="1055"/>
      <c r="L7" s="1055"/>
      <c r="M7" s="1055"/>
      <c r="N7" s="1056"/>
      <c r="O7" s="272" t="str">
        <f>Sprachen!L217</f>
        <v>Mustergewicht [kg]</v>
      </c>
      <c r="P7" s="273"/>
      <c r="Q7" s="273"/>
      <c r="R7" s="273"/>
      <c r="S7" s="273"/>
      <c r="T7" s="273"/>
      <c r="U7" s="274"/>
      <c r="V7" s="1265" t="str">
        <f>IF('Deckblatt '!V19&lt;&gt;"",'Deckblatt '!V19,"")</f>
        <v/>
      </c>
      <c r="W7" s="1266"/>
      <c r="X7" s="1266"/>
      <c r="Y7" s="1266"/>
      <c r="Z7" s="1266"/>
      <c r="AA7" s="1266"/>
      <c r="AB7" s="1266"/>
      <c r="AC7" s="1266"/>
      <c r="AD7" s="1266"/>
      <c r="AE7" s="1266"/>
      <c r="AF7" s="1266"/>
      <c r="AG7" s="1266"/>
      <c r="AH7" s="1266"/>
      <c r="AI7" s="1266"/>
      <c r="AJ7" s="1267"/>
      <c r="AK7" s="278" t="str">
        <f>Sprachen!L14</f>
        <v>Abladestelle</v>
      </c>
      <c r="AL7" s="279"/>
      <c r="AM7" s="279"/>
      <c r="AN7" s="279"/>
      <c r="AO7" s="279"/>
      <c r="AP7" s="279"/>
      <c r="AQ7" s="280"/>
      <c r="AR7" s="1268" t="str">
        <f>IF('Deckblatt '!AI19&lt;&gt;"",'Deckblatt '!AI19,"")</f>
        <v/>
      </c>
      <c r="AS7" s="1269"/>
      <c r="AT7" s="1269"/>
      <c r="AU7" s="1269"/>
      <c r="AV7" s="1269"/>
      <c r="AW7" s="1270"/>
      <c r="BB7" s="87"/>
      <c r="BC7" s="87"/>
      <c r="BD7" s="87"/>
      <c r="BE7" s="87"/>
    </row>
    <row r="8" spans="1:62" ht="20.3" customHeight="1" x14ac:dyDescent="0.25">
      <c r="A8" s="1072" t="str">
        <f>Sprachen!L304</f>
        <v>Sachnummer</v>
      </c>
      <c r="B8" s="1073"/>
      <c r="C8" s="1073"/>
      <c r="D8" s="1073"/>
      <c r="E8" s="1073"/>
      <c r="F8" s="1073"/>
      <c r="G8" s="1074"/>
      <c r="H8" s="1075" t="str">
        <f>IF('Deckblatt '!H20&lt;&gt;"",'Deckblatt '!H20,"")</f>
        <v/>
      </c>
      <c r="I8" s="1076"/>
      <c r="J8" s="1076"/>
      <c r="K8" s="1076"/>
      <c r="L8" s="1076"/>
      <c r="M8" s="1076"/>
      <c r="N8" s="1077"/>
      <c r="O8" s="1256" t="str">
        <f>Sprachen!L166</f>
        <v>Hardwarestand</v>
      </c>
      <c r="P8" s="1257"/>
      <c r="Q8" s="1257"/>
      <c r="R8" s="1257"/>
      <c r="S8" s="1257"/>
      <c r="T8" s="1257"/>
      <c r="U8" s="1258"/>
      <c r="V8" s="1259" t="str">
        <f>IF('Deckblatt '!V20&lt;&gt;"",'Deckblatt '!V20,"")</f>
        <v/>
      </c>
      <c r="W8" s="1260"/>
      <c r="X8" s="1376"/>
      <c r="Y8" s="1376"/>
      <c r="Z8" s="1376"/>
      <c r="AA8" s="1376"/>
      <c r="AB8" s="1376"/>
      <c r="AC8" s="1376"/>
      <c r="AD8" s="1376"/>
      <c r="AE8" s="1376"/>
      <c r="AF8" s="1376"/>
      <c r="AG8" s="1376"/>
      <c r="AH8" s="1376"/>
      <c r="AI8" s="1376"/>
      <c r="AJ8" s="1261"/>
      <c r="AK8" s="260" t="str">
        <f>Sprachen!L304</f>
        <v>Sachnummer</v>
      </c>
      <c r="AL8" s="261"/>
      <c r="AM8" s="261"/>
      <c r="AN8" s="261"/>
      <c r="AO8" s="261"/>
      <c r="AP8" s="261"/>
      <c r="AQ8" s="262"/>
      <c r="AR8" s="1262" t="str">
        <f>IF('Deckblatt '!AI20&lt;&gt;"",'Deckblatt '!AI20,"")</f>
        <v/>
      </c>
      <c r="AS8" s="1263"/>
      <c r="AT8" s="1263"/>
      <c r="AU8" s="1263"/>
      <c r="AV8" s="1263"/>
      <c r="AW8" s="1264"/>
      <c r="BB8" s="87"/>
      <c r="BC8" s="87"/>
      <c r="BD8" s="87"/>
      <c r="BE8" s="87"/>
    </row>
    <row r="9" spans="1:62" ht="20.3" customHeight="1" x14ac:dyDescent="0.25">
      <c r="A9" s="209" t="str">
        <f>Sprachen!L65</f>
        <v>Benennung</v>
      </c>
      <c r="B9" s="210"/>
      <c r="C9" s="210"/>
      <c r="D9" s="210"/>
      <c r="E9" s="210"/>
      <c r="F9" s="210"/>
      <c r="G9" s="211"/>
      <c r="H9" s="1048" t="str">
        <f>IF('Deckblatt '!H21&lt;&gt;"",'Deckblatt '!H21,"")</f>
        <v/>
      </c>
      <c r="I9" s="1049"/>
      <c r="J9" s="1049"/>
      <c r="K9" s="1049"/>
      <c r="L9" s="1049"/>
      <c r="M9" s="1049"/>
      <c r="N9" s="1050"/>
      <c r="O9" s="239" t="str">
        <f>Sprachen!L98</f>
        <v>Diagnosestand</v>
      </c>
      <c r="P9" s="240"/>
      <c r="Q9" s="240"/>
      <c r="R9" s="240"/>
      <c r="S9" s="240"/>
      <c r="T9" s="240"/>
      <c r="U9" s="241"/>
      <c r="V9" s="1051" t="str">
        <f>IF('Deckblatt '!V21&lt;&gt;"",'Deckblatt '!V21,"")</f>
        <v/>
      </c>
      <c r="W9" s="1052"/>
      <c r="X9" s="1375"/>
      <c r="Y9" s="1375"/>
      <c r="Z9" s="1375"/>
      <c r="AA9" s="1375"/>
      <c r="AB9" s="1375"/>
      <c r="AC9" s="1375"/>
      <c r="AD9" s="1375"/>
      <c r="AE9" s="1375"/>
      <c r="AF9" s="1375"/>
      <c r="AG9" s="1375"/>
      <c r="AH9" s="1375"/>
      <c r="AI9" s="1375"/>
      <c r="AJ9" s="1053"/>
      <c r="AK9" s="239" t="str">
        <f>Sprachen!L65</f>
        <v>Benennung</v>
      </c>
      <c r="AL9" s="240"/>
      <c r="AM9" s="240"/>
      <c r="AN9" s="240"/>
      <c r="AO9" s="240"/>
      <c r="AP9" s="240"/>
      <c r="AQ9" s="241"/>
      <c r="AR9" s="1069" t="str">
        <f>IF('Deckblatt '!AI21&lt;&gt;"",'Deckblatt '!AI21,"")</f>
        <v/>
      </c>
      <c r="AS9" s="1070"/>
      <c r="AT9" s="1070"/>
      <c r="AU9" s="1070"/>
      <c r="AV9" s="1070"/>
      <c r="AW9" s="1071"/>
      <c r="BB9" s="87"/>
      <c r="BC9" s="87"/>
      <c r="BD9" s="87"/>
      <c r="BE9" s="87"/>
    </row>
    <row r="10" spans="1:62" ht="20.3" customHeight="1" x14ac:dyDescent="0.25">
      <c r="A10" s="209" t="str">
        <f>Sprachen!L374</f>
        <v>Zeichnungsnummer</v>
      </c>
      <c r="B10" s="210"/>
      <c r="C10" s="210"/>
      <c r="D10" s="210"/>
      <c r="E10" s="210"/>
      <c r="F10" s="210"/>
      <c r="G10" s="211"/>
      <c r="H10" s="1048" t="str">
        <f>IF('Deckblatt '!H22&lt;&gt;"",'Deckblatt '!H22,"")</f>
        <v/>
      </c>
      <c r="I10" s="1049"/>
      <c r="J10" s="1049"/>
      <c r="K10" s="1049"/>
      <c r="L10" s="1049"/>
      <c r="M10" s="1049"/>
      <c r="N10" s="1050"/>
      <c r="O10" s="239" t="str">
        <f>Sprachen!L326</f>
        <v>Softwarestand</v>
      </c>
      <c r="P10" s="240"/>
      <c r="Q10" s="240"/>
      <c r="R10" s="240"/>
      <c r="S10" s="240"/>
      <c r="T10" s="240"/>
      <c r="U10" s="241"/>
      <c r="V10" s="1051" t="str">
        <f>IF('Deckblatt '!V22&lt;&gt;"",'Deckblatt '!V22,"")</f>
        <v/>
      </c>
      <c r="W10" s="1052"/>
      <c r="X10" s="1375"/>
      <c r="Y10" s="1375"/>
      <c r="Z10" s="1375"/>
      <c r="AA10" s="1375"/>
      <c r="AB10" s="1375"/>
      <c r="AC10" s="1375"/>
      <c r="AD10" s="1375"/>
      <c r="AE10" s="1375"/>
      <c r="AF10" s="1375"/>
      <c r="AG10" s="1375"/>
      <c r="AH10" s="1375"/>
      <c r="AI10" s="1375"/>
      <c r="AJ10" s="1053"/>
      <c r="AK10" s="239" t="str">
        <f>Sprachen!L374</f>
        <v>Zeichnungsnummer</v>
      </c>
      <c r="AL10" s="240"/>
      <c r="AM10" s="240"/>
      <c r="AN10" s="240"/>
      <c r="AO10" s="240"/>
      <c r="AP10" s="240"/>
      <c r="AQ10" s="241"/>
      <c r="AR10" s="1069" t="str">
        <f>IF('Deckblatt '!AI22&lt;&gt;"",'Deckblatt '!AI22,"")</f>
        <v/>
      </c>
      <c r="AS10" s="1070"/>
      <c r="AT10" s="1070"/>
      <c r="AU10" s="1070"/>
      <c r="AV10" s="1070"/>
      <c r="AW10" s="1071"/>
      <c r="BB10" s="87"/>
      <c r="BC10" s="87"/>
      <c r="BD10" s="87"/>
      <c r="BE10" s="87"/>
    </row>
    <row r="11" spans="1:62" ht="20.3" customHeight="1" thickBot="1" x14ac:dyDescent="0.3">
      <c r="A11" s="1090" t="str">
        <f>Sprachen!L361</f>
        <v>Version/ Datum</v>
      </c>
      <c r="B11" s="1091"/>
      <c r="C11" s="1091"/>
      <c r="D11" s="1091"/>
      <c r="E11" s="1091"/>
      <c r="F11" s="1091"/>
      <c r="G11" s="1092"/>
      <c r="H11" s="1093" t="str">
        <f>IF('Deckblatt '!H23&lt;&gt;"",'Deckblatt '!H23,"")</f>
        <v/>
      </c>
      <c r="I11" s="1094"/>
      <c r="J11" s="1094"/>
      <c r="K11" s="1094"/>
      <c r="L11" s="1094"/>
      <c r="M11" s="1094"/>
      <c r="N11" s="1095"/>
      <c r="O11" s="1096" t="str">
        <f>Sprachen!L177</f>
        <v>Kennung/DUNS</v>
      </c>
      <c r="P11" s="1097"/>
      <c r="Q11" s="1097"/>
      <c r="R11" s="1097"/>
      <c r="S11" s="1097"/>
      <c r="T11" s="1097"/>
      <c r="U11" s="1098"/>
      <c r="V11" s="1099" t="str">
        <f>IF('Deckblatt '!V23&lt;&gt;"",'Deckblatt '!V23,"")</f>
        <v/>
      </c>
      <c r="W11" s="1100"/>
      <c r="X11" s="1379"/>
      <c r="Y11" s="1379"/>
      <c r="Z11" s="1379"/>
      <c r="AA11" s="1379"/>
      <c r="AB11" s="1379"/>
      <c r="AC11" s="1379"/>
      <c r="AD11" s="1379"/>
      <c r="AE11" s="1379"/>
      <c r="AF11" s="1379"/>
      <c r="AG11" s="1379"/>
      <c r="AH11" s="1379"/>
      <c r="AI11" s="1379"/>
      <c r="AJ11" s="1101"/>
      <c r="AK11" s="1096" t="str">
        <f>Sprachen!L361</f>
        <v>Version/ Datum</v>
      </c>
      <c r="AL11" s="1097"/>
      <c r="AM11" s="1097"/>
      <c r="AN11" s="1097"/>
      <c r="AO11" s="1097"/>
      <c r="AP11" s="1097"/>
      <c r="AQ11" s="1098"/>
      <c r="AR11" s="1102" t="str">
        <f>IF('Deckblatt '!AI23&lt;&gt;"",'Deckblatt '!AI23,"")</f>
        <v/>
      </c>
      <c r="AS11" s="1103"/>
      <c r="AT11" s="1103"/>
      <c r="AU11" s="1103"/>
      <c r="AV11" s="1103"/>
      <c r="AW11" s="1104"/>
      <c r="BB11" s="87"/>
      <c r="BC11" s="87"/>
      <c r="BD11" s="87"/>
      <c r="BE11" s="87"/>
    </row>
    <row r="12" spans="1:62" ht="20.3" customHeight="1" thickTop="1" thickBot="1" x14ac:dyDescent="0.3">
      <c r="A12" s="1271" t="str">
        <f>IF('Deckblatt '!A24:N24&lt;&gt;"",'Deckblatt '!A24:N24,"")</f>
        <v>-</v>
      </c>
      <c r="B12" s="1272"/>
      <c r="C12" s="1272"/>
      <c r="D12" s="1272"/>
      <c r="E12" s="1272"/>
      <c r="F12" s="1272"/>
      <c r="G12" s="1272"/>
      <c r="H12" s="1272"/>
      <c r="I12" s="1272"/>
      <c r="J12" s="1272"/>
      <c r="K12" s="1272"/>
      <c r="L12" s="1272"/>
      <c r="M12" s="1272"/>
      <c r="N12" s="1273"/>
      <c r="O12" s="82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2"/>
      <c r="AB12" s="83"/>
      <c r="AC12" s="83"/>
      <c r="AD12" s="83"/>
      <c r="AE12" s="83"/>
      <c r="AF12" s="83"/>
      <c r="AG12" s="83"/>
      <c r="AH12" s="83"/>
      <c r="AI12" s="83"/>
      <c r="AJ12" s="83"/>
      <c r="AK12" s="111"/>
      <c r="AL12" s="111"/>
      <c r="AM12" s="111"/>
      <c r="AN12" s="111"/>
      <c r="AO12" s="111"/>
      <c r="AP12" s="111"/>
      <c r="AQ12" s="111"/>
      <c r="AR12" s="111"/>
      <c r="AS12" s="111"/>
      <c r="AT12" s="111"/>
      <c r="AU12" s="111"/>
      <c r="AV12" s="111"/>
      <c r="AW12" s="112"/>
      <c r="BB12" s="90"/>
      <c r="BC12" s="87"/>
      <c r="BD12" s="87"/>
      <c r="BE12" s="87"/>
    </row>
    <row r="13" spans="1:62" ht="20.3" customHeight="1" thickTop="1" x14ac:dyDescent="0.25">
      <c r="A13" s="1274" t="str">
        <f>IF('PPF-Bewertung'!M29="ja","x",IF('PPF-Bewertung'!M29="yes","x",""))</f>
        <v/>
      </c>
      <c r="B13" s="1275"/>
      <c r="C13" s="1276"/>
      <c r="D13" s="1377" t="s">
        <v>918</v>
      </c>
      <c r="E13" s="1378"/>
      <c r="F13" s="1279" t="str">
        <f>Sprachen!L153</f>
        <v>Geometrie, Maß</v>
      </c>
      <c r="G13" s="1279"/>
      <c r="H13" s="1279"/>
      <c r="I13" s="1279"/>
      <c r="J13" s="1279"/>
      <c r="K13" s="1279"/>
      <c r="L13" s="1279"/>
      <c r="M13" s="1279"/>
      <c r="N13" s="1280"/>
      <c r="O13" s="1274" t="str">
        <f>IF('PPF-Bewertung'!M33="ja","x",IF('PPF-Bewertung'!M33="yes","x",""))</f>
        <v/>
      </c>
      <c r="P13" s="1276"/>
      <c r="Q13" s="1277" t="s">
        <v>939</v>
      </c>
      <c r="R13" s="1278"/>
      <c r="S13" s="1279" t="str">
        <f>Sprachen!L27</f>
        <v>Akustik</v>
      </c>
      <c r="T13" s="1279"/>
      <c r="U13" s="1279"/>
      <c r="V13" s="1279"/>
      <c r="W13" s="1279"/>
      <c r="X13" s="1283"/>
      <c r="Y13" s="1283"/>
      <c r="Z13" s="1283"/>
      <c r="AA13" s="1283"/>
      <c r="AB13" s="1283"/>
      <c r="AC13" s="1283"/>
      <c r="AD13" s="1283"/>
      <c r="AE13" s="1283"/>
      <c r="AF13" s="1283"/>
      <c r="AG13" s="1283"/>
      <c r="AH13" s="1283"/>
      <c r="AI13" s="1283"/>
      <c r="AJ13" s="1280"/>
      <c r="AK13" s="1274" t="str">
        <f>IF('PPF-Bewertung'!M37="ja","x",IF('PPF-Bewertung'!M37="yes","x",""))</f>
        <v/>
      </c>
      <c r="AL13" s="1276"/>
      <c r="AM13" s="1277" t="s">
        <v>945</v>
      </c>
      <c r="AN13" s="1278"/>
      <c r="AO13" s="1279" t="str">
        <f>Sprachen!L333</f>
        <v>Technische Sauberkeit</v>
      </c>
      <c r="AP13" s="1279"/>
      <c r="AQ13" s="1279"/>
      <c r="AR13" s="1279"/>
      <c r="AS13" s="1279"/>
      <c r="AT13" s="1279"/>
      <c r="AU13" s="1279"/>
      <c r="AV13" s="1279"/>
      <c r="AW13" s="1380"/>
      <c r="BB13" s="87"/>
      <c r="BC13" s="87"/>
      <c r="BD13" s="87"/>
      <c r="BE13" s="87"/>
    </row>
    <row r="14" spans="1:62" ht="20.3" customHeight="1" x14ac:dyDescent="0.25">
      <c r="A14" s="1286" t="str">
        <f>IF('PPF-Bewertung'!M30="ja","x",IF('PPF-Bewertung'!M30="yes","x",""))</f>
        <v/>
      </c>
      <c r="B14" s="1287"/>
      <c r="C14" s="1288"/>
      <c r="D14" s="1381" t="s">
        <v>926</v>
      </c>
      <c r="E14" s="1382"/>
      <c r="F14" s="1291" t="str">
        <f>Sprachen!L367</f>
        <v>Werkstoff</v>
      </c>
      <c r="G14" s="1291"/>
      <c r="H14" s="1291"/>
      <c r="I14" s="1291"/>
      <c r="J14" s="1291"/>
      <c r="K14" s="1291"/>
      <c r="L14" s="1291"/>
      <c r="M14" s="1291"/>
      <c r="N14" s="1292"/>
      <c r="O14" s="1286" t="str">
        <f>IF('PPF-Bewertung'!M34="ja","x",IF('PPF-Bewertung'!M34="yes","x",""))</f>
        <v/>
      </c>
      <c r="P14" s="1288"/>
      <c r="Q14" s="1289" t="s">
        <v>940</v>
      </c>
      <c r="R14" s="1290"/>
      <c r="S14" s="1291" t="str">
        <f>Sprachen!L154</f>
        <v>Geruch</v>
      </c>
      <c r="T14" s="1291"/>
      <c r="U14" s="1291"/>
      <c r="V14" s="1291"/>
      <c r="W14" s="1291"/>
      <c r="X14" s="1295"/>
      <c r="Y14" s="1295"/>
      <c r="Z14" s="1295"/>
      <c r="AA14" s="1295"/>
      <c r="AB14" s="1295"/>
      <c r="AC14" s="1295"/>
      <c r="AD14" s="1295"/>
      <c r="AE14" s="1295"/>
      <c r="AF14" s="1295"/>
      <c r="AG14" s="1295"/>
      <c r="AH14" s="1295"/>
      <c r="AI14" s="1295"/>
      <c r="AJ14" s="1292"/>
      <c r="AK14" s="1286" t="str">
        <f>IF('PPF-Bewertung'!M38="ja","x",IF('PPF-Bewertung'!M38="yes","x",""))</f>
        <v/>
      </c>
      <c r="AL14" s="1288"/>
      <c r="AM14" s="1289" t="s">
        <v>946</v>
      </c>
      <c r="AN14" s="1290"/>
      <c r="AO14" s="1291" t="str">
        <f>Sprachen!L377</f>
        <v>Zuverlässigkeit</v>
      </c>
      <c r="AP14" s="1291"/>
      <c r="AQ14" s="1291"/>
      <c r="AR14" s="1291"/>
      <c r="AS14" s="1291"/>
      <c r="AT14" s="1291"/>
      <c r="AU14" s="1291"/>
      <c r="AV14" s="1291"/>
      <c r="AW14" s="1383"/>
      <c r="BB14" s="87" t="s">
        <v>990</v>
      </c>
      <c r="BC14" s="87"/>
      <c r="BD14" s="87"/>
      <c r="BE14" s="87"/>
    </row>
    <row r="15" spans="1:62" ht="20.3" customHeight="1" x14ac:dyDescent="0.25">
      <c r="A15" s="1286" t="str">
        <f>IF('PPF-Bewertung'!M31="ja","x",IF('PPF-Bewertung'!M31="yes","x",""))</f>
        <v/>
      </c>
      <c r="B15" s="1287"/>
      <c r="C15" s="1288"/>
      <c r="D15" s="1381" t="s">
        <v>937</v>
      </c>
      <c r="E15" s="1382"/>
      <c r="F15" s="1291" t="str">
        <f>Sprachen!L144</f>
        <v>Funktion</v>
      </c>
      <c r="G15" s="1291"/>
      <c r="H15" s="1291"/>
      <c r="I15" s="1291"/>
      <c r="J15" s="1291"/>
      <c r="K15" s="1291"/>
      <c r="L15" s="1291"/>
      <c r="M15" s="1291"/>
      <c r="N15" s="1292"/>
      <c r="O15" s="1286" t="str">
        <f>IF('PPF-Bewertung'!M35="ja","x",IF('PPF-Bewertung'!M35="yes","x",""))</f>
        <v/>
      </c>
      <c r="P15" s="1288"/>
      <c r="Q15" s="1289" t="s">
        <v>941</v>
      </c>
      <c r="R15" s="1290"/>
      <c r="S15" s="1291" t="str">
        <f>Sprachen!L56</f>
        <v>Aussehen</v>
      </c>
      <c r="T15" s="1291"/>
      <c r="U15" s="1291"/>
      <c r="V15" s="1291"/>
      <c r="W15" s="1291"/>
      <c r="X15" s="1295"/>
      <c r="Y15" s="1295"/>
      <c r="Z15" s="1295"/>
      <c r="AA15" s="1295"/>
      <c r="AB15" s="1295"/>
      <c r="AC15" s="1295"/>
      <c r="AD15" s="1295"/>
      <c r="AE15" s="1295"/>
      <c r="AF15" s="1295"/>
      <c r="AG15" s="1295"/>
      <c r="AH15" s="1295"/>
      <c r="AI15" s="1295"/>
      <c r="AJ15" s="1292"/>
      <c r="AK15" s="1286" t="str">
        <f>IF('PPF-Bewertung'!M39="ja","x",IF('PPF-Bewertung'!M39="yes","x",""))</f>
        <v/>
      </c>
      <c r="AL15" s="1288"/>
      <c r="AM15" s="1289" t="s">
        <v>947</v>
      </c>
      <c r="AN15" s="1290"/>
      <c r="AO15" s="1291" t="str">
        <f>Sprachen!L82</f>
        <v xml:space="preserve">Beständigkeit gegenüber Electrostatic Discharge (ESD) </v>
      </c>
      <c r="AP15" s="1291"/>
      <c r="AQ15" s="1291"/>
      <c r="AR15" s="1291"/>
      <c r="AS15" s="1291"/>
      <c r="AT15" s="1291"/>
      <c r="AU15" s="1291"/>
      <c r="AV15" s="1291"/>
      <c r="AW15" s="1383"/>
      <c r="BB15" s="87"/>
      <c r="BC15" s="87"/>
      <c r="BD15" s="87"/>
      <c r="BE15" s="87"/>
    </row>
    <row r="16" spans="1:62" ht="20.3" customHeight="1" x14ac:dyDescent="0.25">
      <c r="A16" s="1286" t="str">
        <f>IF('PPF-Bewertung'!M32="ja","x",IF('PPF-Bewertung'!M32="yes","x",""))</f>
        <v/>
      </c>
      <c r="B16" s="1287"/>
      <c r="C16" s="1288"/>
      <c r="D16" s="1381" t="s">
        <v>938</v>
      </c>
      <c r="E16" s="1382"/>
      <c r="F16" s="1291" t="str">
        <f>Sprachen!L161</f>
        <v>Haptik</v>
      </c>
      <c r="G16" s="1291"/>
      <c r="H16" s="1291"/>
      <c r="I16" s="1291"/>
      <c r="J16" s="1291"/>
      <c r="K16" s="1291"/>
      <c r="L16" s="1291"/>
      <c r="M16" s="1291"/>
      <c r="N16" s="1292"/>
      <c r="O16" s="1286" t="str">
        <f>IF('PPF-Bewertung'!M36="ja","x",IF('PPF-Bewertung'!M36="yes","x",""))</f>
        <v/>
      </c>
      <c r="P16" s="1288"/>
      <c r="Q16" s="1289" t="s">
        <v>942</v>
      </c>
      <c r="R16" s="1290"/>
      <c r="S16" s="1291" t="str">
        <f>Sprachen!L252</f>
        <v>Oberflächenanforderung</v>
      </c>
      <c r="T16" s="1291"/>
      <c r="U16" s="1291"/>
      <c r="V16" s="1291"/>
      <c r="W16" s="1291"/>
      <c r="X16" s="1295"/>
      <c r="Y16" s="1295"/>
      <c r="Z16" s="1295"/>
      <c r="AA16" s="1295"/>
      <c r="AB16" s="1295"/>
      <c r="AC16" s="1295"/>
      <c r="AD16" s="1295"/>
      <c r="AE16" s="1295"/>
      <c r="AF16" s="1295"/>
      <c r="AG16" s="1295"/>
      <c r="AH16" s="1295"/>
      <c r="AI16" s="1295"/>
      <c r="AJ16" s="1292"/>
      <c r="AK16" s="1286" t="str">
        <f>IF('PPF-Bewertung'!M40="ja","x",IF('PPF-Bewertung'!M40="yes","x",""))</f>
        <v/>
      </c>
      <c r="AL16" s="1288"/>
      <c r="AM16" s="1289" t="s">
        <v>948</v>
      </c>
      <c r="AN16" s="1290"/>
      <c r="AO16" s="1291" t="str">
        <f>Sprachen!L117</f>
        <v>Elektrische Sicherheit / Hochvolt-Sicherheit</v>
      </c>
      <c r="AP16" s="1291"/>
      <c r="AQ16" s="1291"/>
      <c r="AR16" s="1291"/>
      <c r="AS16" s="1291"/>
      <c r="AT16" s="1291"/>
      <c r="AU16" s="1291"/>
      <c r="AV16" s="1291"/>
      <c r="AW16" s="1383"/>
      <c r="BB16" s="87"/>
      <c r="BC16" s="87"/>
      <c r="BD16" s="87"/>
      <c r="BE16" s="87"/>
    </row>
    <row r="17" spans="1:57" ht="20.3" customHeight="1" thickBot="1" x14ac:dyDescent="0.3">
      <c r="A17" s="1399"/>
      <c r="B17" s="1400"/>
      <c r="C17" s="1401"/>
      <c r="D17" s="1402"/>
      <c r="E17" s="1403"/>
      <c r="F17" s="1404"/>
      <c r="G17" s="1404"/>
      <c r="H17" s="1404"/>
      <c r="I17" s="1404"/>
      <c r="J17" s="1404"/>
      <c r="K17" s="1404"/>
      <c r="L17" s="1404"/>
      <c r="M17" s="1404"/>
      <c r="N17" s="1405"/>
      <c r="O17" s="1399"/>
      <c r="P17" s="1401"/>
      <c r="Q17" s="1406"/>
      <c r="R17" s="1407"/>
      <c r="S17" s="1404"/>
      <c r="T17" s="1404"/>
      <c r="U17" s="1404"/>
      <c r="V17" s="1404"/>
      <c r="W17" s="1404"/>
      <c r="X17" s="1408"/>
      <c r="Y17" s="1408"/>
      <c r="Z17" s="1408"/>
      <c r="AA17" s="1408"/>
      <c r="AB17" s="1408"/>
      <c r="AC17" s="1408"/>
      <c r="AD17" s="1408"/>
      <c r="AE17" s="1408"/>
      <c r="AF17" s="1408"/>
      <c r="AG17" s="1408"/>
      <c r="AH17" s="1408"/>
      <c r="AI17" s="1408"/>
      <c r="AJ17" s="1405"/>
      <c r="AK17" s="1300" t="str">
        <f>IF('PPF-Bewertung'!M41="ja","x",IF('PPF-Bewertung'!M41="yes","x",""))</f>
        <v/>
      </c>
      <c r="AL17" s="1301"/>
      <c r="AM17" s="1289" t="s">
        <v>949</v>
      </c>
      <c r="AN17" s="1290"/>
      <c r="AO17" s="1291" t="str">
        <f>Sprachen!L118</f>
        <v>Elektromagnetische Verträglichkeit (EMV)</v>
      </c>
      <c r="AP17" s="1291"/>
      <c r="AQ17" s="1291"/>
      <c r="AR17" s="1291"/>
      <c r="AS17" s="1291"/>
      <c r="AT17" s="1291"/>
      <c r="AU17" s="1291"/>
      <c r="AV17" s="1291"/>
      <c r="AW17" s="1383"/>
      <c r="BB17" s="87"/>
      <c r="BC17" s="87"/>
      <c r="BD17" s="87"/>
      <c r="BE17" s="87"/>
    </row>
    <row r="18" spans="1:57" ht="20.3" customHeight="1" thickTop="1" x14ac:dyDescent="0.25">
      <c r="A18" s="1412" t="str">
        <f>Sprachen!L248</f>
        <v>Nr.</v>
      </c>
      <c r="B18" s="1413"/>
      <c r="C18" s="1414"/>
      <c r="D18" s="1421" t="str">
        <f>Sprachen!L41</f>
        <v>Anforderungen/
Spezifikation</v>
      </c>
      <c r="E18" s="1421"/>
      <c r="F18" s="1421"/>
      <c r="G18" s="1421"/>
      <c r="H18" s="1421"/>
      <c r="I18" s="1421"/>
      <c r="J18" s="1421"/>
      <c r="K18" s="1421"/>
      <c r="L18" s="1365" t="str">
        <f>Sprachen!L171</f>
        <v>IST-Werte Organisation</v>
      </c>
      <c r="M18" s="1366"/>
      <c r="N18" s="1366"/>
      <c r="O18" s="1366"/>
      <c r="P18" s="1366"/>
      <c r="Q18" s="1366"/>
      <c r="R18" s="1366"/>
      <c r="S18" s="1366"/>
      <c r="T18" s="1366"/>
      <c r="U18" s="1366"/>
      <c r="V18" s="1366"/>
      <c r="W18" s="1366"/>
      <c r="X18" s="1367"/>
      <c r="Y18" s="1367"/>
      <c r="Z18" s="1367"/>
      <c r="AA18" s="1367"/>
      <c r="AB18" s="1367"/>
      <c r="AC18" s="1367"/>
      <c r="AD18" s="1367"/>
      <c r="AE18" s="1367"/>
      <c r="AF18" s="1367"/>
      <c r="AG18" s="1367"/>
      <c r="AH18" s="1367"/>
      <c r="AI18" s="1368"/>
      <c r="AJ18" s="1427" t="str">
        <f>Sprachen!L328</f>
        <v>Spezifikation erfüllt</v>
      </c>
      <c r="AK18" s="1428"/>
      <c r="AL18" s="1384" t="str">
        <f>Sprachen!L61</f>
        <v>Bemerkung</v>
      </c>
      <c r="AM18" s="1385"/>
      <c r="AN18" s="1385"/>
      <c r="AO18" s="1385"/>
      <c r="AP18" s="1385"/>
      <c r="AQ18" s="1385"/>
      <c r="AR18" s="1385"/>
      <c r="AS18" s="1385"/>
      <c r="AT18" s="1385"/>
      <c r="AU18" s="1385"/>
      <c r="AV18" s="1385"/>
      <c r="AW18" s="1386"/>
      <c r="BB18" s="87"/>
      <c r="BC18" s="141"/>
      <c r="BD18" s="141"/>
      <c r="BE18" s="141"/>
    </row>
    <row r="19" spans="1:57" ht="20.3" customHeight="1" x14ac:dyDescent="0.25">
      <c r="A19" s="1415"/>
      <c r="B19" s="1416"/>
      <c r="C19" s="1417"/>
      <c r="D19" s="1422"/>
      <c r="E19" s="1422"/>
      <c r="F19" s="1422"/>
      <c r="G19" s="1422"/>
      <c r="H19" s="1422"/>
      <c r="I19" s="1422"/>
      <c r="J19" s="1422"/>
      <c r="K19" s="1422"/>
      <c r="L19" s="1425" t="str">
        <f>Sprachen!L472</f>
        <v>Anzahl der Nester</v>
      </c>
      <c r="M19" s="1426"/>
      <c r="N19" s="1426"/>
      <c r="O19" s="152"/>
      <c r="P19" s="150"/>
      <c r="Q19" s="150"/>
      <c r="R19" s="150"/>
      <c r="S19" s="150"/>
      <c r="T19" s="150"/>
      <c r="U19" s="150"/>
      <c r="V19" s="150"/>
      <c r="W19" s="150"/>
      <c r="X19" s="150"/>
      <c r="Y19" s="150"/>
      <c r="Z19" s="150"/>
      <c r="AA19" s="150"/>
      <c r="AB19" s="150"/>
      <c r="AC19" s="150"/>
      <c r="AD19" s="150"/>
      <c r="AE19" s="150"/>
      <c r="AF19" s="150"/>
      <c r="AG19" s="150"/>
      <c r="AH19" s="150"/>
      <c r="AI19" s="151"/>
      <c r="AJ19" s="1429"/>
      <c r="AK19" s="1430"/>
      <c r="AL19" s="1387"/>
      <c r="AM19" s="1388"/>
      <c r="AN19" s="1388"/>
      <c r="AO19" s="1388"/>
      <c r="AP19" s="1388"/>
      <c r="AQ19" s="1388"/>
      <c r="AR19" s="1388"/>
      <c r="AS19" s="1388"/>
      <c r="AT19" s="1388"/>
      <c r="AU19" s="1388"/>
      <c r="AV19" s="1388"/>
      <c r="AW19" s="1389"/>
      <c r="BB19" s="87"/>
      <c r="BC19" s="141"/>
      <c r="BD19" s="141"/>
      <c r="BE19" s="141"/>
    </row>
    <row r="20" spans="1:57" ht="20.3" customHeight="1" thickBot="1" x14ac:dyDescent="0.3">
      <c r="A20" s="1418"/>
      <c r="B20" s="1419"/>
      <c r="C20" s="1420"/>
      <c r="D20" s="1423"/>
      <c r="E20" s="1423"/>
      <c r="F20" s="1423"/>
      <c r="G20" s="1423"/>
      <c r="H20" s="1423"/>
      <c r="I20" s="1423"/>
      <c r="J20" s="1423"/>
      <c r="K20" s="1423"/>
      <c r="L20" s="1396">
        <v>1</v>
      </c>
      <c r="M20" s="1397"/>
      <c r="N20" s="1397"/>
      <c r="O20" s="1397">
        <v>2</v>
      </c>
      <c r="P20" s="1397"/>
      <c r="Q20" s="1397"/>
      <c r="R20" s="1397">
        <v>3</v>
      </c>
      <c r="S20" s="1397"/>
      <c r="T20" s="1397"/>
      <c r="U20" s="1397">
        <v>4</v>
      </c>
      <c r="V20" s="1397"/>
      <c r="W20" s="1398"/>
      <c r="X20" s="1424">
        <v>5</v>
      </c>
      <c r="Y20" s="1397"/>
      <c r="Z20" s="1397"/>
      <c r="AA20" s="1397">
        <v>6</v>
      </c>
      <c r="AB20" s="1397"/>
      <c r="AC20" s="1397"/>
      <c r="AD20" s="1397">
        <v>7</v>
      </c>
      <c r="AE20" s="1397"/>
      <c r="AF20" s="1397"/>
      <c r="AG20" s="1397">
        <v>8</v>
      </c>
      <c r="AH20" s="1397"/>
      <c r="AI20" s="1397"/>
      <c r="AJ20" s="1431"/>
      <c r="AK20" s="1432"/>
      <c r="AL20" s="1390"/>
      <c r="AM20" s="1391"/>
      <c r="AN20" s="1391"/>
      <c r="AO20" s="1391"/>
      <c r="AP20" s="1391"/>
      <c r="AQ20" s="1391"/>
      <c r="AR20" s="1391"/>
      <c r="AS20" s="1391"/>
      <c r="AT20" s="1391"/>
      <c r="AU20" s="1391"/>
      <c r="AV20" s="1391"/>
      <c r="AW20" s="1392"/>
      <c r="BB20" s="87"/>
      <c r="BC20" s="141"/>
      <c r="BD20" s="141"/>
      <c r="BE20" s="141"/>
    </row>
    <row r="21" spans="1:57" s="145" customFormat="1" ht="65.099999999999994" customHeight="1" x14ac:dyDescent="0.25">
      <c r="A21" s="1409"/>
      <c r="B21" s="1409"/>
      <c r="C21" s="1409"/>
      <c r="D21" s="1410"/>
      <c r="E21" s="1410"/>
      <c r="F21" s="1410"/>
      <c r="G21" s="1410"/>
      <c r="H21" s="1410"/>
      <c r="I21" s="1410"/>
      <c r="J21" s="1410"/>
      <c r="K21" s="1410"/>
      <c r="L21" s="1357"/>
      <c r="M21" s="1355"/>
      <c r="N21" s="1356"/>
      <c r="O21" s="1353"/>
      <c r="P21" s="1353"/>
      <c r="Q21" s="1353"/>
      <c r="R21" s="1353"/>
      <c r="S21" s="1353"/>
      <c r="T21" s="1353"/>
      <c r="U21" s="1353"/>
      <c r="V21" s="1353"/>
      <c r="W21" s="1353"/>
      <c r="X21" s="1353"/>
      <c r="Y21" s="1353"/>
      <c r="Z21" s="1353"/>
      <c r="AA21" s="1353"/>
      <c r="AB21" s="1353"/>
      <c r="AC21" s="1353"/>
      <c r="AD21" s="1353"/>
      <c r="AE21" s="1353"/>
      <c r="AF21" s="1353"/>
      <c r="AG21" s="1354"/>
      <c r="AH21" s="1355"/>
      <c r="AI21" s="1356"/>
      <c r="AJ21" s="1411"/>
      <c r="AK21" s="1411"/>
      <c r="AL21" s="1393"/>
      <c r="AM21" s="1394"/>
      <c r="AN21" s="1394"/>
      <c r="AO21" s="1394"/>
      <c r="AP21" s="1394"/>
      <c r="AQ21" s="1394"/>
      <c r="AR21" s="1394"/>
      <c r="AS21" s="1394"/>
      <c r="AT21" s="1394"/>
      <c r="AU21" s="1394"/>
      <c r="AV21" s="1394"/>
      <c r="AW21" s="1395"/>
      <c r="BB21" s="87"/>
    </row>
    <row r="22" spans="1:57" s="145" customFormat="1" ht="65.099999999999994" customHeight="1" x14ac:dyDescent="0.25">
      <c r="A22" s="1371"/>
      <c r="B22" s="1371"/>
      <c r="C22" s="1371"/>
      <c r="D22" s="1372"/>
      <c r="E22" s="1372"/>
      <c r="F22" s="1372"/>
      <c r="G22" s="1372"/>
      <c r="H22" s="1372"/>
      <c r="I22" s="1372"/>
      <c r="J22" s="1372"/>
      <c r="K22" s="1372"/>
      <c r="L22" s="1357"/>
      <c r="M22" s="1355"/>
      <c r="N22" s="1356"/>
      <c r="O22" s="1353"/>
      <c r="P22" s="1353"/>
      <c r="Q22" s="1353"/>
      <c r="R22" s="1353"/>
      <c r="S22" s="1353"/>
      <c r="T22" s="1353"/>
      <c r="U22" s="1353"/>
      <c r="V22" s="1353"/>
      <c r="W22" s="1353"/>
      <c r="X22" s="1353"/>
      <c r="Y22" s="1353"/>
      <c r="Z22" s="1353"/>
      <c r="AA22" s="1353"/>
      <c r="AB22" s="1353"/>
      <c r="AC22" s="1353"/>
      <c r="AD22" s="1353"/>
      <c r="AE22" s="1353"/>
      <c r="AF22" s="1353"/>
      <c r="AG22" s="1354"/>
      <c r="AH22" s="1355"/>
      <c r="AI22" s="1356"/>
      <c r="AJ22" s="1369"/>
      <c r="AK22" s="1369"/>
      <c r="AL22" s="1358"/>
      <c r="AM22" s="1359"/>
      <c r="AN22" s="1359"/>
      <c r="AO22" s="1359"/>
      <c r="AP22" s="1359"/>
      <c r="AQ22" s="1359"/>
      <c r="AR22" s="1359"/>
      <c r="AS22" s="1359"/>
      <c r="AT22" s="1359"/>
      <c r="AU22" s="1359"/>
      <c r="AV22" s="1359"/>
      <c r="AW22" s="1360"/>
    </row>
    <row r="23" spans="1:57" s="145" customFormat="1" ht="65.099999999999994" customHeight="1" x14ac:dyDescent="0.25">
      <c r="A23" s="1371"/>
      <c r="B23" s="1371"/>
      <c r="C23" s="1371"/>
      <c r="D23" s="1372"/>
      <c r="E23" s="1372"/>
      <c r="F23" s="1372"/>
      <c r="G23" s="1372"/>
      <c r="H23" s="1372"/>
      <c r="I23" s="1372"/>
      <c r="J23" s="1372"/>
      <c r="K23" s="1372"/>
      <c r="L23" s="1357"/>
      <c r="M23" s="1355"/>
      <c r="N23" s="1356"/>
      <c r="O23" s="1353"/>
      <c r="P23" s="1353"/>
      <c r="Q23" s="1353"/>
      <c r="R23" s="1353"/>
      <c r="S23" s="1353"/>
      <c r="T23" s="1353"/>
      <c r="U23" s="1353"/>
      <c r="V23" s="1353"/>
      <c r="W23" s="1353"/>
      <c r="X23" s="1353"/>
      <c r="Y23" s="1353"/>
      <c r="Z23" s="1353"/>
      <c r="AA23" s="1353"/>
      <c r="AB23" s="1353"/>
      <c r="AC23" s="1353"/>
      <c r="AD23" s="1353"/>
      <c r="AE23" s="1353"/>
      <c r="AF23" s="1353"/>
      <c r="AG23" s="1354"/>
      <c r="AH23" s="1355"/>
      <c r="AI23" s="1356"/>
      <c r="AJ23" s="1369"/>
      <c r="AK23" s="1369"/>
      <c r="AL23" s="1358"/>
      <c r="AM23" s="1359"/>
      <c r="AN23" s="1359"/>
      <c r="AO23" s="1359"/>
      <c r="AP23" s="1359"/>
      <c r="AQ23" s="1359"/>
      <c r="AR23" s="1359"/>
      <c r="AS23" s="1359"/>
      <c r="AT23" s="1359"/>
      <c r="AU23" s="1359"/>
      <c r="AV23" s="1359"/>
      <c r="AW23" s="1360"/>
    </row>
    <row r="24" spans="1:57" s="145" customFormat="1" ht="65.099999999999994" customHeight="1" x14ac:dyDescent="0.25">
      <c r="A24" s="1371"/>
      <c r="B24" s="1371"/>
      <c r="C24" s="1371"/>
      <c r="D24" s="720"/>
      <c r="E24" s="1372"/>
      <c r="F24" s="1372"/>
      <c r="G24" s="1372"/>
      <c r="H24" s="1372"/>
      <c r="I24" s="1372"/>
      <c r="J24" s="1372"/>
      <c r="K24" s="1372"/>
      <c r="L24" s="1357"/>
      <c r="M24" s="1355"/>
      <c r="N24" s="1356"/>
      <c r="O24" s="1353"/>
      <c r="P24" s="1353"/>
      <c r="Q24" s="1353"/>
      <c r="R24" s="1353"/>
      <c r="S24" s="1353"/>
      <c r="T24" s="1353"/>
      <c r="U24" s="1353"/>
      <c r="V24" s="1353"/>
      <c r="W24" s="1353"/>
      <c r="X24" s="1353"/>
      <c r="Y24" s="1353"/>
      <c r="Z24" s="1353"/>
      <c r="AA24" s="1353"/>
      <c r="AB24" s="1353"/>
      <c r="AC24" s="1353"/>
      <c r="AD24" s="1353"/>
      <c r="AE24" s="1353"/>
      <c r="AF24" s="1353"/>
      <c r="AG24" s="1354"/>
      <c r="AH24" s="1355"/>
      <c r="AI24" s="1356"/>
      <c r="AJ24" s="1369"/>
      <c r="AK24" s="1369"/>
      <c r="AL24" s="1358"/>
      <c r="AM24" s="1359"/>
      <c r="AN24" s="1359"/>
      <c r="AO24" s="1359"/>
      <c r="AP24" s="1359"/>
      <c r="AQ24" s="1359"/>
      <c r="AR24" s="1359"/>
      <c r="AS24" s="1359"/>
      <c r="AT24" s="1359"/>
      <c r="AU24" s="1359"/>
      <c r="AV24" s="1359"/>
      <c r="AW24" s="1360"/>
    </row>
    <row r="25" spans="1:57" s="145" customFormat="1" ht="65.099999999999994" customHeight="1" x14ac:dyDescent="0.25">
      <c r="A25" s="1371"/>
      <c r="B25" s="1371"/>
      <c r="C25" s="1371"/>
      <c r="D25" s="720"/>
      <c r="E25" s="1372"/>
      <c r="F25" s="1372"/>
      <c r="G25" s="1372"/>
      <c r="H25" s="1372"/>
      <c r="I25" s="1372"/>
      <c r="J25" s="1372"/>
      <c r="K25" s="1372"/>
      <c r="L25" s="1433"/>
      <c r="M25" s="1353"/>
      <c r="N25" s="1353"/>
      <c r="O25" s="1353"/>
      <c r="P25" s="1353"/>
      <c r="Q25" s="1353"/>
      <c r="R25" s="1353"/>
      <c r="S25" s="1353"/>
      <c r="T25" s="1353"/>
      <c r="U25" s="1353"/>
      <c r="V25" s="1353"/>
      <c r="W25" s="1353"/>
      <c r="X25" s="1353"/>
      <c r="Y25" s="1353"/>
      <c r="Z25" s="1353"/>
      <c r="AA25" s="1353"/>
      <c r="AB25" s="1353"/>
      <c r="AC25" s="1353"/>
      <c r="AD25" s="1353"/>
      <c r="AE25" s="1353"/>
      <c r="AF25" s="1353"/>
      <c r="AG25" s="1353"/>
      <c r="AH25" s="1353"/>
      <c r="AI25" s="1370"/>
      <c r="AJ25" s="1369"/>
      <c r="AK25" s="1369"/>
      <c r="AL25" s="1358"/>
      <c r="AM25" s="1359"/>
      <c r="AN25" s="1359"/>
      <c r="AO25" s="1359"/>
      <c r="AP25" s="1359"/>
      <c r="AQ25" s="1359"/>
      <c r="AR25" s="1359"/>
      <c r="AS25" s="1359"/>
      <c r="AT25" s="1359"/>
      <c r="AU25" s="1359"/>
      <c r="AV25" s="1359"/>
      <c r="AW25" s="1360"/>
    </row>
    <row r="26" spans="1:57" s="145" customFormat="1" ht="65.099999999999994" customHeight="1" x14ac:dyDescent="0.25">
      <c r="A26" s="1371"/>
      <c r="B26" s="1371"/>
      <c r="C26" s="1371"/>
      <c r="D26" s="720"/>
      <c r="E26" s="1372"/>
      <c r="F26" s="1372"/>
      <c r="G26" s="1372"/>
      <c r="H26" s="1372"/>
      <c r="I26" s="1372"/>
      <c r="J26" s="1372"/>
      <c r="K26" s="1372"/>
      <c r="L26" s="718"/>
      <c r="M26" s="719"/>
      <c r="N26" s="1434"/>
      <c r="O26" s="1435"/>
      <c r="P26" s="719"/>
      <c r="Q26" s="1434"/>
      <c r="R26" s="1435"/>
      <c r="S26" s="719"/>
      <c r="T26" s="1434"/>
      <c r="U26" s="1435"/>
      <c r="V26" s="719"/>
      <c r="W26" s="1434"/>
      <c r="X26" s="1435"/>
      <c r="Y26" s="719"/>
      <c r="Z26" s="1434"/>
      <c r="AA26" s="1435"/>
      <c r="AB26" s="719"/>
      <c r="AC26" s="1434"/>
      <c r="AD26" s="1435"/>
      <c r="AE26" s="719"/>
      <c r="AF26" s="1434"/>
      <c r="AG26" s="1435"/>
      <c r="AH26" s="719"/>
      <c r="AI26" s="720"/>
      <c r="AJ26" s="1369"/>
      <c r="AK26" s="1369"/>
      <c r="AL26" s="1358"/>
      <c r="AM26" s="1359"/>
      <c r="AN26" s="1359"/>
      <c r="AO26" s="1359"/>
      <c r="AP26" s="1359"/>
      <c r="AQ26" s="1359"/>
      <c r="AR26" s="1359"/>
      <c r="AS26" s="1359"/>
      <c r="AT26" s="1359"/>
      <c r="AU26" s="1359"/>
      <c r="AV26" s="1359"/>
      <c r="AW26" s="1360"/>
    </row>
    <row r="27" spans="1:57" s="145" customFormat="1" ht="65.099999999999994" customHeight="1" x14ac:dyDescent="0.25">
      <c r="A27" s="1371"/>
      <c r="B27" s="1371"/>
      <c r="C27" s="1371"/>
      <c r="D27" s="720"/>
      <c r="E27" s="1372"/>
      <c r="F27" s="1372"/>
      <c r="G27" s="1372"/>
      <c r="H27" s="1372"/>
      <c r="I27" s="1372"/>
      <c r="J27" s="1372"/>
      <c r="K27" s="1372"/>
      <c r="L27" s="1357"/>
      <c r="M27" s="1355"/>
      <c r="N27" s="1356"/>
      <c r="O27" s="1353"/>
      <c r="P27" s="1353"/>
      <c r="Q27" s="1353"/>
      <c r="R27" s="1353"/>
      <c r="S27" s="1353"/>
      <c r="T27" s="1353"/>
      <c r="U27" s="1353"/>
      <c r="V27" s="1353"/>
      <c r="W27" s="1353"/>
      <c r="X27" s="1353"/>
      <c r="Y27" s="1353"/>
      <c r="Z27" s="1353"/>
      <c r="AA27" s="1353"/>
      <c r="AB27" s="1353"/>
      <c r="AC27" s="1353"/>
      <c r="AD27" s="1353"/>
      <c r="AE27" s="1353"/>
      <c r="AF27" s="1353"/>
      <c r="AG27" s="1354"/>
      <c r="AH27" s="1355"/>
      <c r="AI27" s="1356"/>
      <c r="AJ27" s="1369"/>
      <c r="AK27" s="1369"/>
      <c r="AL27" s="1358"/>
      <c r="AM27" s="1359"/>
      <c r="AN27" s="1359"/>
      <c r="AO27" s="1359"/>
      <c r="AP27" s="1359"/>
      <c r="AQ27" s="1359"/>
      <c r="AR27" s="1359"/>
      <c r="AS27" s="1359"/>
      <c r="AT27" s="1359"/>
      <c r="AU27" s="1359"/>
      <c r="AV27" s="1359"/>
      <c r="AW27" s="1360"/>
    </row>
    <row r="28" spans="1:57" s="145" customFormat="1" ht="65.099999999999994" customHeight="1" x14ac:dyDescent="0.25">
      <c r="A28" s="1371"/>
      <c r="B28" s="1371"/>
      <c r="C28" s="1371"/>
      <c r="D28" s="720"/>
      <c r="E28" s="1372"/>
      <c r="F28" s="1372"/>
      <c r="G28" s="1372"/>
      <c r="H28" s="1372"/>
      <c r="I28" s="1372"/>
      <c r="J28" s="1372"/>
      <c r="K28" s="1372"/>
      <c r="L28" s="1357"/>
      <c r="M28" s="1355"/>
      <c r="N28" s="1356"/>
      <c r="O28" s="1353"/>
      <c r="P28" s="1353"/>
      <c r="Q28" s="1353"/>
      <c r="R28" s="1353"/>
      <c r="S28" s="1353"/>
      <c r="T28" s="1353"/>
      <c r="U28" s="1353"/>
      <c r="V28" s="1353"/>
      <c r="W28" s="1353"/>
      <c r="X28" s="1353"/>
      <c r="Y28" s="1353"/>
      <c r="Z28" s="1353"/>
      <c r="AA28" s="1353"/>
      <c r="AB28" s="1353"/>
      <c r="AC28" s="1353"/>
      <c r="AD28" s="1353"/>
      <c r="AE28" s="1353"/>
      <c r="AF28" s="1353"/>
      <c r="AG28" s="1354"/>
      <c r="AH28" s="1355"/>
      <c r="AI28" s="1356"/>
      <c r="AJ28" s="1369"/>
      <c r="AK28" s="1369"/>
      <c r="AL28" s="1358"/>
      <c r="AM28" s="1359"/>
      <c r="AN28" s="1359"/>
      <c r="AO28" s="1359"/>
      <c r="AP28" s="1359"/>
      <c r="AQ28" s="1359"/>
      <c r="AR28" s="1359"/>
      <c r="AS28" s="1359"/>
      <c r="AT28" s="1359"/>
      <c r="AU28" s="1359"/>
      <c r="AV28" s="1359"/>
      <c r="AW28" s="1360"/>
    </row>
    <row r="29" spans="1:57" s="145" customFormat="1" ht="65.099999999999994" customHeight="1" x14ac:dyDescent="0.25">
      <c r="A29" s="1371"/>
      <c r="B29" s="1371"/>
      <c r="C29" s="1371"/>
      <c r="D29" s="1372"/>
      <c r="E29" s="1372"/>
      <c r="F29" s="1372"/>
      <c r="G29" s="1372"/>
      <c r="H29" s="1372"/>
      <c r="I29" s="1372"/>
      <c r="J29" s="1372"/>
      <c r="K29" s="1372"/>
      <c r="L29" s="1357"/>
      <c r="M29" s="1355"/>
      <c r="N29" s="1436"/>
      <c r="O29" s="1353"/>
      <c r="P29" s="1353"/>
      <c r="Q29" s="1353"/>
      <c r="R29" s="1353"/>
      <c r="S29" s="1353"/>
      <c r="T29" s="1353"/>
      <c r="U29" s="1353"/>
      <c r="V29" s="1353"/>
      <c r="W29" s="1353"/>
      <c r="X29" s="1353"/>
      <c r="Y29" s="1353"/>
      <c r="Z29" s="1353"/>
      <c r="AA29" s="1353"/>
      <c r="AB29" s="1353"/>
      <c r="AC29" s="1353"/>
      <c r="AD29" s="1353"/>
      <c r="AE29" s="1353"/>
      <c r="AF29" s="1353"/>
      <c r="AG29" s="1354"/>
      <c r="AH29" s="1355"/>
      <c r="AI29" s="1356"/>
      <c r="AJ29" s="1369"/>
      <c r="AK29" s="1369"/>
      <c r="AL29" s="1358"/>
      <c r="AM29" s="1359"/>
      <c r="AN29" s="1359"/>
      <c r="AO29" s="1359"/>
      <c r="AP29" s="1359"/>
      <c r="AQ29" s="1359"/>
      <c r="AR29" s="1359"/>
      <c r="AS29" s="1359"/>
      <c r="AT29" s="1359"/>
      <c r="AU29" s="1359"/>
      <c r="AV29" s="1359"/>
      <c r="AW29" s="1360"/>
    </row>
    <row r="30" spans="1:57" s="145" customFormat="1" ht="65.099999999999994" customHeight="1" x14ac:dyDescent="0.25">
      <c r="A30" s="1371"/>
      <c r="B30" s="1371"/>
      <c r="C30" s="1371"/>
      <c r="D30" s="1372"/>
      <c r="E30" s="1372"/>
      <c r="F30" s="1372"/>
      <c r="G30" s="1372"/>
      <c r="H30" s="1372"/>
      <c r="I30" s="1372"/>
      <c r="J30" s="1372"/>
      <c r="K30" s="1372"/>
      <c r="L30" s="1357"/>
      <c r="M30" s="1355"/>
      <c r="N30" s="1356"/>
      <c r="O30" s="1353"/>
      <c r="P30" s="1353"/>
      <c r="Q30" s="1353"/>
      <c r="R30" s="1353"/>
      <c r="S30" s="1353"/>
      <c r="T30" s="1353"/>
      <c r="U30" s="1353"/>
      <c r="V30" s="1353"/>
      <c r="W30" s="1353"/>
      <c r="X30" s="1353"/>
      <c r="Y30" s="1353"/>
      <c r="Z30" s="1353"/>
      <c r="AA30" s="1353"/>
      <c r="AB30" s="1353"/>
      <c r="AC30" s="1353"/>
      <c r="AD30" s="1353"/>
      <c r="AE30" s="1353"/>
      <c r="AF30" s="1353"/>
      <c r="AG30" s="1354"/>
      <c r="AH30" s="1355"/>
      <c r="AI30" s="1356"/>
      <c r="AJ30" s="1369"/>
      <c r="AK30" s="1369"/>
      <c r="AL30" s="1358"/>
      <c r="AM30" s="1359"/>
      <c r="AN30" s="1359"/>
      <c r="AO30" s="1359"/>
      <c r="AP30" s="1359"/>
      <c r="AQ30" s="1359"/>
      <c r="AR30" s="1359"/>
      <c r="AS30" s="1359"/>
      <c r="AT30" s="1359"/>
      <c r="AU30" s="1359"/>
      <c r="AV30" s="1359"/>
      <c r="AW30" s="1360"/>
    </row>
    <row r="31" spans="1:57" s="145" customFormat="1" ht="65.099999999999994" customHeight="1" x14ac:dyDescent="0.25">
      <c r="A31" s="1371"/>
      <c r="B31" s="1371"/>
      <c r="C31" s="1371"/>
      <c r="D31" s="1372"/>
      <c r="E31" s="1372"/>
      <c r="F31" s="1372"/>
      <c r="G31" s="1372"/>
      <c r="H31" s="1372"/>
      <c r="I31" s="1372"/>
      <c r="J31" s="1372"/>
      <c r="K31" s="1372"/>
      <c r="L31" s="1357"/>
      <c r="M31" s="1355"/>
      <c r="N31" s="1356"/>
      <c r="O31" s="1353"/>
      <c r="P31" s="1353"/>
      <c r="Q31" s="1353"/>
      <c r="R31" s="1353"/>
      <c r="S31" s="1353"/>
      <c r="T31" s="1353"/>
      <c r="U31" s="1353"/>
      <c r="V31" s="1353"/>
      <c r="W31" s="1353"/>
      <c r="X31" s="1353"/>
      <c r="Y31" s="1353"/>
      <c r="Z31" s="1353"/>
      <c r="AA31" s="1353"/>
      <c r="AB31" s="1353"/>
      <c r="AC31" s="1353"/>
      <c r="AD31" s="1353"/>
      <c r="AE31" s="1353"/>
      <c r="AF31" s="1353"/>
      <c r="AG31" s="1354"/>
      <c r="AH31" s="1355"/>
      <c r="AI31" s="1356"/>
      <c r="AJ31" s="1369"/>
      <c r="AK31" s="1369"/>
      <c r="AL31" s="1358"/>
      <c r="AM31" s="1359"/>
      <c r="AN31" s="1359"/>
      <c r="AO31" s="1359"/>
      <c r="AP31" s="1359"/>
      <c r="AQ31" s="1359"/>
      <c r="AR31" s="1359"/>
      <c r="AS31" s="1359"/>
      <c r="AT31" s="1359"/>
      <c r="AU31" s="1359"/>
      <c r="AV31" s="1359"/>
      <c r="AW31" s="1360"/>
    </row>
    <row r="32" spans="1:57" s="145" customFormat="1" ht="65.099999999999994" customHeight="1" x14ac:dyDescent="0.25">
      <c r="A32" s="1371"/>
      <c r="B32" s="1371"/>
      <c r="C32" s="1371"/>
      <c r="D32" s="1372"/>
      <c r="E32" s="1372"/>
      <c r="F32" s="1372"/>
      <c r="G32" s="1372"/>
      <c r="H32" s="1372"/>
      <c r="I32" s="1372"/>
      <c r="J32" s="1372"/>
      <c r="K32" s="1372"/>
      <c r="L32" s="1357"/>
      <c r="M32" s="1355"/>
      <c r="N32" s="1356"/>
      <c r="O32" s="1353"/>
      <c r="P32" s="1353"/>
      <c r="Q32" s="1353"/>
      <c r="R32" s="1353"/>
      <c r="S32" s="1353"/>
      <c r="T32" s="1353"/>
      <c r="U32" s="1353"/>
      <c r="V32" s="1353"/>
      <c r="W32" s="1353"/>
      <c r="X32" s="1353"/>
      <c r="Y32" s="1353"/>
      <c r="Z32" s="1353"/>
      <c r="AA32" s="1353"/>
      <c r="AB32" s="1353"/>
      <c r="AC32" s="1353"/>
      <c r="AD32" s="1353"/>
      <c r="AE32" s="1353"/>
      <c r="AF32" s="1353"/>
      <c r="AG32" s="1354"/>
      <c r="AH32" s="1355"/>
      <c r="AI32" s="1356"/>
      <c r="AJ32" s="1369"/>
      <c r="AK32" s="1369"/>
      <c r="AL32" s="1358"/>
      <c r="AM32" s="1359"/>
      <c r="AN32" s="1359"/>
      <c r="AO32" s="1359"/>
      <c r="AP32" s="1359"/>
      <c r="AQ32" s="1359"/>
      <c r="AR32" s="1359"/>
      <c r="AS32" s="1359"/>
      <c r="AT32" s="1359"/>
      <c r="AU32" s="1359"/>
      <c r="AV32" s="1359"/>
      <c r="AW32" s="1360"/>
    </row>
    <row r="33" spans="1:49" s="145" customFormat="1" ht="65.099999999999994" customHeight="1" x14ac:dyDescent="0.25">
      <c r="A33" s="1371"/>
      <c r="B33" s="1371"/>
      <c r="C33" s="1371"/>
      <c r="D33" s="1372"/>
      <c r="E33" s="1372"/>
      <c r="F33" s="1372"/>
      <c r="G33" s="1372"/>
      <c r="H33" s="1372"/>
      <c r="I33" s="1372"/>
      <c r="J33" s="1372"/>
      <c r="K33" s="1372"/>
      <c r="L33" s="1357"/>
      <c r="M33" s="1355"/>
      <c r="N33" s="1356"/>
      <c r="O33" s="1353"/>
      <c r="P33" s="1353"/>
      <c r="Q33" s="1353"/>
      <c r="R33" s="1353"/>
      <c r="S33" s="1353"/>
      <c r="T33" s="1353"/>
      <c r="U33" s="1353"/>
      <c r="V33" s="1353"/>
      <c r="W33" s="1353"/>
      <c r="X33" s="1353"/>
      <c r="Y33" s="1353"/>
      <c r="Z33" s="1353"/>
      <c r="AA33" s="1353"/>
      <c r="AB33" s="1353"/>
      <c r="AC33" s="1353"/>
      <c r="AD33" s="1353"/>
      <c r="AE33" s="1353"/>
      <c r="AF33" s="1353"/>
      <c r="AG33" s="1354"/>
      <c r="AH33" s="1355"/>
      <c r="AI33" s="1356"/>
      <c r="AJ33" s="1369"/>
      <c r="AK33" s="1369"/>
      <c r="AL33" s="1358"/>
      <c r="AM33" s="1359"/>
      <c r="AN33" s="1359"/>
      <c r="AO33" s="1359"/>
      <c r="AP33" s="1359"/>
      <c r="AQ33" s="1359"/>
      <c r="AR33" s="1359"/>
      <c r="AS33" s="1359"/>
      <c r="AT33" s="1359"/>
      <c r="AU33" s="1359"/>
      <c r="AV33" s="1359"/>
      <c r="AW33" s="1360"/>
    </row>
    <row r="34" spans="1:49" s="145" customFormat="1" ht="65.099999999999994" customHeight="1" x14ac:dyDescent="0.25">
      <c r="A34" s="1371"/>
      <c r="B34" s="1371"/>
      <c r="C34" s="1371"/>
      <c r="D34" s="1372"/>
      <c r="E34" s="1372"/>
      <c r="F34" s="1372"/>
      <c r="G34" s="1372"/>
      <c r="H34" s="1372"/>
      <c r="I34" s="1372"/>
      <c r="J34" s="1372"/>
      <c r="K34" s="1372"/>
      <c r="L34" s="1357"/>
      <c r="M34" s="1355"/>
      <c r="N34" s="1356"/>
      <c r="O34" s="1353"/>
      <c r="P34" s="1353"/>
      <c r="Q34" s="1353"/>
      <c r="R34" s="1353"/>
      <c r="S34" s="1353"/>
      <c r="T34" s="1353"/>
      <c r="U34" s="1353"/>
      <c r="V34" s="1353"/>
      <c r="W34" s="1353"/>
      <c r="X34" s="1353"/>
      <c r="Y34" s="1353"/>
      <c r="Z34" s="1353"/>
      <c r="AA34" s="1353"/>
      <c r="AB34" s="1353"/>
      <c r="AC34" s="1353"/>
      <c r="AD34" s="1353"/>
      <c r="AE34" s="1353"/>
      <c r="AF34" s="1353"/>
      <c r="AG34" s="1354"/>
      <c r="AH34" s="1355"/>
      <c r="AI34" s="1356"/>
      <c r="AJ34" s="1369"/>
      <c r="AK34" s="1369"/>
      <c r="AL34" s="1358"/>
      <c r="AM34" s="1359"/>
      <c r="AN34" s="1359"/>
      <c r="AO34" s="1359"/>
      <c r="AP34" s="1359"/>
      <c r="AQ34" s="1359"/>
      <c r="AR34" s="1359"/>
      <c r="AS34" s="1359"/>
      <c r="AT34" s="1359"/>
      <c r="AU34" s="1359"/>
      <c r="AV34" s="1359"/>
      <c r="AW34" s="1360"/>
    </row>
    <row r="35" spans="1:49" s="145" customFormat="1" ht="65.099999999999994" customHeight="1" x14ac:dyDescent="0.25">
      <c r="A35" s="1371"/>
      <c r="B35" s="1371"/>
      <c r="C35" s="1371"/>
      <c r="D35" s="1372"/>
      <c r="E35" s="1372"/>
      <c r="F35" s="1372"/>
      <c r="G35" s="1372"/>
      <c r="H35" s="1372"/>
      <c r="I35" s="1372"/>
      <c r="J35" s="1372"/>
      <c r="K35" s="1372"/>
      <c r="L35" s="1357"/>
      <c r="M35" s="1355"/>
      <c r="N35" s="1356"/>
      <c r="O35" s="1353"/>
      <c r="P35" s="1353"/>
      <c r="Q35" s="1353"/>
      <c r="R35" s="1353"/>
      <c r="S35" s="1353"/>
      <c r="T35" s="1353"/>
      <c r="U35" s="1353"/>
      <c r="V35" s="1353"/>
      <c r="W35" s="1353"/>
      <c r="X35" s="1353"/>
      <c r="Y35" s="1353"/>
      <c r="Z35" s="1353"/>
      <c r="AA35" s="1353"/>
      <c r="AB35" s="1353"/>
      <c r="AC35" s="1353"/>
      <c r="AD35" s="1353"/>
      <c r="AE35" s="1353"/>
      <c r="AF35" s="1353"/>
      <c r="AG35" s="1354"/>
      <c r="AH35" s="1355"/>
      <c r="AI35" s="1356"/>
      <c r="AJ35" s="1369"/>
      <c r="AK35" s="1369"/>
      <c r="AL35" s="1358"/>
      <c r="AM35" s="1359"/>
      <c r="AN35" s="1359"/>
      <c r="AO35" s="1359"/>
      <c r="AP35" s="1359"/>
      <c r="AQ35" s="1359"/>
      <c r="AR35" s="1359"/>
      <c r="AS35" s="1359"/>
      <c r="AT35" s="1359"/>
      <c r="AU35" s="1359"/>
      <c r="AV35" s="1359"/>
      <c r="AW35" s="1360"/>
    </row>
    <row r="36" spans="1:49" s="145" customFormat="1" ht="65.099999999999994" customHeight="1" x14ac:dyDescent="0.25">
      <c r="A36" s="1371"/>
      <c r="B36" s="1371"/>
      <c r="C36" s="1371"/>
      <c r="D36" s="1372"/>
      <c r="E36" s="1372"/>
      <c r="F36" s="1372"/>
      <c r="G36" s="1372"/>
      <c r="H36" s="1372"/>
      <c r="I36" s="1372"/>
      <c r="J36" s="1372"/>
      <c r="K36" s="1372"/>
      <c r="L36" s="1357"/>
      <c r="M36" s="1355"/>
      <c r="N36" s="1356"/>
      <c r="O36" s="1353"/>
      <c r="P36" s="1353"/>
      <c r="Q36" s="1353"/>
      <c r="R36" s="1353"/>
      <c r="S36" s="1353"/>
      <c r="T36" s="1353"/>
      <c r="U36" s="1353"/>
      <c r="V36" s="1353"/>
      <c r="W36" s="1353"/>
      <c r="X36" s="1353"/>
      <c r="Y36" s="1353"/>
      <c r="Z36" s="1353"/>
      <c r="AA36" s="1353"/>
      <c r="AB36" s="1353"/>
      <c r="AC36" s="1353"/>
      <c r="AD36" s="1353"/>
      <c r="AE36" s="1353"/>
      <c r="AF36" s="1353"/>
      <c r="AG36" s="1354"/>
      <c r="AH36" s="1355"/>
      <c r="AI36" s="1356"/>
      <c r="AJ36" s="1369"/>
      <c r="AK36" s="1369"/>
      <c r="AL36" s="1358"/>
      <c r="AM36" s="1359"/>
      <c r="AN36" s="1359"/>
      <c r="AO36" s="1359"/>
      <c r="AP36" s="1359"/>
      <c r="AQ36" s="1359"/>
      <c r="AR36" s="1359"/>
      <c r="AS36" s="1359"/>
      <c r="AT36" s="1359"/>
      <c r="AU36" s="1359"/>
      <c r="AV36" s="1359"/>
      <c r="AW36" s="1360"/>
    </row>
    <row r="37" spans="1:49" s="145" customFormat="1" ht="65.099999999999994" customHeight="1" x14ac:dyDescent="0.25">
      <c r="A37" s="1371"/>
      <c r="B37" s="1371"/>
      <c r="C37" s="1371"/>
      <c r="D37" s="1372"/>
      <c r="E37" s="1372"/>
      <c r="F37" s="1372"/>
      <c r="G37" s="1372"/>
      <c r="H37" s="1372"/>
      <c r="I37" s="1372"/>
      <c r="J37" s="1372"/>
      <c r="K37" s="1372"/>
      <c r="L37" s="1357"/>
      <c r="M37" s="1355"/>
      <c r="N37" s="1356"/>
      <c r="O37" s="1353"/>
      <c r="P37" s="1353"/>
      <c r="Q37" s="1353"/>
      <c r="R37" s="1353"/>
      <c r="S37" s="1353"/>
      <c r="T37" s="1353"/>
      <c r="U37" s="1353"/>
      <c r="V37" s="1353"/>
      <c r="W37" s="1353"/>
      <c r="X37" s="1353"/>
      <c r="Y37" s="1353"/>
      <c r="Z37" s="1353"/>
      <c r="AA37" s="1353"/>
      <c r="AB37" s="1353"/>
      <c r="AC37" s="1353"/>
      <c r="AD37" s="1353"/>
      <c r="AE37" s="1353"/>
      <c r="AF37" s="1353"/>
      <c r="AG37" s="1354"/>
      <c r="AH37" s="1355"/>
      <c r="AI37" s="1356"/>
      <c r="AJ37" s="1369"/>
      <c r="AK37" s="1369"/>
      <c r="AL37" s="1358"/>
      <c r="AM37" s="1359"/>
      <c r="AN37" s="1359"/>
      <c r="AO37" s="1359"/>
      <c r="AP37" s="1359"/>
      <c r="AQ37" s="1359"/>
      <c r="AR37" s="1359"/>
      <c r="AS37" s="1359"/>
      <c r="AT37" s="1359"/>
      <c r="AU37" s="1359"/>
      <c r="AV37" s="1359"/>
      <c r="AW37" s="1360"/>
    </row>
    <row r="38" spans="1:49" s="145" customFormat="1" ht="65.099999999999994" customHeight="1" x14ac:dyDescent="0.25">
      <c r="A38" s="1371"/>
      <c r="B38" s="1371"/>
      <c r="C38" s="1371"/>
      <c r="D38" s="1372"/>
      <c r="E38" s="1372"/>
      <c r="F38" s="1372"/>
      <c r="G38" s="1372"/>
      <c r="H38" s="1372"/>
      <c r="I38" s="1372"/>
      <c r="J38" s="1372"/>
      <c r="K38" s="1372"/>
      <c r="L38" s="1357"/>
      <c r="M38" s="1355"/>
      <c r="N38" s="1356"/>
      <c r="O38" s="1353"/>
      <c r="P38" s="1353"/>
      <c r="Q38" s="1353"/>
      <c r="R38" s="1353"/>
      <c r="S38" s="1353"/>
      <c r="T38" s="1353"/>
      <c r="U38" s="1353"/>
      <c r="V38" s="1353"/>
      <c r="W38" s="1353"/>
      <c r="X38" s="1353"/>
      <c r="Y38" s="1353"/>
      <c r="Z38" s="1353"/>
      <c r="AA38" s="1353"/>
      <c r="AB38" s="1353"/>
      <c r="AC38" s="1353"/>
      <c r="AD38" s="1353"/>
      <c r="AE38" s="1353"/>
      <c r="AF38" s="1353"/>
      <c r="AG38" s="1354"/>
      <c r="AH38" s="1355"/>
      <c r="AI38" s="1356"/>
      <c r="AJ38" s="1369"/>
      <c r="AK38" s="1369"/>
      <c r="AL38" s="1358"/>
      <c r="AM38" s="1359"/>
      <c r="AN38" s="1359"/>
      <c r="AO38" s="1359"/>
      <c r="AP38" s="1359"/>
      <c r="AQ38" s="1359"/>
      <c r="AR38" s="1359"/>
      <c r="AS38" s="1359"/>
      <c r="AT38" s="1359"/>
      <c r="AU38" s="1359"/>
      <c r="AV38" s="1359"/>
      <c r="AW38" s="1360"/>
    </row>
    <row r="39" spans="1:49" s="145" customFormat="1" ht="65.099999999999994" customHeight="1" x14ac:dyDescent="0.25">
      <c r="A39" s="1371"/>
      <c r="B39" s="1371"/>
      <c r="C39" s="1371"/>
      <c r="D39" s="1372"/>
      <c r="E39" s="1372"/>
      <c r="F39" s="1372"/>
      <c r="G39" s="1372"/>
      <c r="H39" s="1372"/>
      <c r="I39" s="1372"/>
      <c r="J39" s="1372"/>
      <c r="K39" s="1372"/>
      <c r="L39" s="1357"/>
      <c r="M39" s="1355"/>
      <c r="N39" s="1356"/>
      <c r="O39" s="1353"/>
      <c r="P39" s="1353"/>
      <c r="Q39" s="1353"/>
      <c r="R39" s="1353"/>
      <c r="S39" s="1353"/>
      <c r="T39" s="1353"/>
      <c r="U39" s="1353"/>
      <c r="V39" s="1353"/>
      <c r="W39" s="1353"/>
      <c r="X39" s="1353"/>
      <c r="Y39" s="1353"/>
      <c r="Z39" s="1353"/>
      <c r="AA39" s="1353"/>
      <c r="AB39" s="1353"/>
      <c r="AC39" s="1353"/>
      <c r="AD39" s="1353"/>
      <c r="AE39" s="1353"/>
      <c r="AF39" s="1353"/>
      <c r="AG39" s="1354"/>
      <c r="AH39" s="1355"/>
      <c r="AI39" s="1356"/>
      <c r="AJ39" s="1369"/>
      <c r="AK39" s="1369"/>
      <c r="AL39" s="1358"/>
      <c r="AM39" s="1359"/>
      <c r="AN39" s="1359"/>
      <c r="AO39" s="1359"/>
      <c r="AP39" s="1359"/>
      <c r="AQ39" s="1359"/>
      <c r="AR39" s="1359"/>
      <c r="AS39" s="1359"/>
      <c r="AT39" s="1359"/>
      <c r="AU39" s="1359"/>
      <c r="AV39" s="1359"/>
      <c r="AW39" s="1360"/>
    </row>
    <row r="40" spans="1:49" s="145" customFormat="1" ht="65.099999999999994" customHeight="1" x14ac:dyDescent="0.25">
      <c r="A40" s="1371"/>
      <c r="B40" s="1371"/>
      <c r="C40" s="1371"/>
      <c r="D40" s="1372"/>
      <c r="E40" s="1372"/>
      <c r="F40" s="1372"/>
      <c r="G40" s="1372"/>
      <c r="H40" s="1372"/>
      <c r="I40" s="1372"/>
      <c r="J40" s="1372"/>
      <c r="K40" s="1372"/>
      <c r="L40" s="1357"/>
      <c r="M40" s="1355"/>
      <c r="N40" s="1356"/>
      <c r="O40" s="1353"/>
      <c r="P40" s="1353"/>
      <c r="Q40" s="1353"/>
      <c r="R40" s="1353"/>
      <c r="S40" s="1353"/>
      <c r="T40" s="1353"/>
      <c r="U40" s="1353"/>
      <c r="V40" s="1353"/>
      <c r="W40" s="1353"/>
      <c r="X40" s="1353"/>
      <c r="Y40" s="1353"/>
      <c r="Z40" s="1353"/>
      <c r="AA40" s="1353"/>
      <c r="AB40" s="1353"/>
      <c r="AC40" s="1353"/>
      <c r="AD40" s="1353"/>
      <c r="AE40" s="1353"/>
      <c r="AF40" s="1353"/>
      <c r="AG40" s="1354"/>
      <c r="AH40" s="1355"/>
      <c r="AI40" s="1356"/>
      <c r="AJ40" s="1369"/>
      <c r="AK40" s="1369"/>
      <c r="AL40" s="1358"/>
      <c r="AM40" s="1359"/>
      <c r="AN40" s="1359"/>
      <c r="AO40" s="1359"/>
      <c r="AP40" s="1359"/>
      <c r="AQ40" s="1359"/>
      <c r="AR40" s="1359"/>
      <c r="AS40" s="1359"/>
      <c r="AT40" s="1359"/>
      <c r="AU40" s="1359"/>
      <c r="AV40" s="1359"/>
      <c r="AW40" s="1360"/>
    </row>
    <row r="41" spans="1:49" s="145" customFormat="1" ht="65.099999999999994" customHeight="1" x14ac:dyDescent="0.25">
      <c r="A41" s="1371"/>
      <c r="B41" s="1371"/>
      <c r="C41" s="1371"/>
      <c r="D41" s="1372"/>
      <c r="E41" s="1372"/>
      <c r="F41" s="1372"/>
      <c r="G41" s="1372"/>
      <c r="H41" s="1372"/>
      <c r="I41" s="1372"/>
      <c r="J41" s="1372"/>
      <c r="K41" s="1372"/>
      <c r="L41" s="1357"/>
      <c r="M41" s="1355"/>
      <c r="N41" s="1356"/>
      <c r="O41" s="1353"/>
      <c r="P41" s="1353"/>
      <c r="Q41" s="1353"/>
      <c r="R41" s="1353"/>
      <c r="S41" s="1353"/>
      <c r="T41" s="1353"/>
      <c r="U41" s="1353"/>
      <c r="V41" s="1353"/>
      <c r="W41" s="1353"/>
      <c r="X41" s="1353"/>
      <c r="Y41" s="1353"/>
      <c r="Z41" s="1353"/>
      <c r="AA41" s="1353"/>
      <c r="AB41" s="1353"/>
      <c r="AC41" s="1353"/>
      <c r="AD41" s="1353"/>
      <c r="AE41" s="1353"/>
      <c r="AF41" s="1353"/>
      <c r="AG41" s="1354"/>
      <c r="AH41" s="1355"/>
      <c r="AI41" s="1356"/>
      <c r="AJ41" s="1369"/>
      <c r="AK41" s="1369"/>
      <c r="AL41" s="1358"/>
      <c r="AM41" s="1359"/>
      <c r="AN41" s="1359"/>
      <c r="AO41" s="1359"/>
      <c r="AP41" s="1359"/>
      <c r="AQ41" s="1359"/>
      <c r="AR41" s="1359"/>
      <c r="AS41" s="1359"/>
      <c r="AT41" s="1359"/>
      <c r="AU41" s="1359"/>
      <c r="AV41" s="1359"/>
      <c r="AW41" s="1360"/>
    </row>
    <row r="42" spans="1:49" s="145" customFormat="1" ht="65.099999999999994" customHeight="1" x14ac:dyDescent="0.25">
      <c r="A42" s="1371"/>
      <c r="B42" s="1371"/>
      <c r="C42" s="1371"/>
      <c r="D42" s="1372"/>
      <c r="E42" s="1372"/>
      <c r="F42" s="1372"/>
      <c r="G42" s="1372"/>
      <c r="H42" s="1372"/>
      <c r="I42" s="1372"/>
      <c r="J42" s="1372"/>
      <c r="K42" s="1372"/>
      <c r="L42" s="1357"/>
      <c r="M42" s="1355"/>
      <c r="N42" s="1356"/>
      <c r="O42" s="1353"/>
      <c r="P42" s="1353"/>
      <c r="Q42" s="1353"/>
      <c r="R42" s="1353"/>
      <c r="S42" s="1353"/>
      <c r="T42" s="1353"/>
      <c r="U42" s="1353"/>
      <c r="V42" s="1353"/>
      <c r="W42" s="1353"/>
      <c r="X42" s="1353"/>
      <c r="Y42" s="1353"/>
      <c r="Z42" s="1353"/>
      <c r="AA42" s="1353"/>
      <c r="AB42" s="1353"/>
      <c r="AC42" s="1353"/>
      <c r="AD42" s="1353"/>
      <c r="AE42" s="1353"/>
      <c r="AF42" s="1353"/>
      <c r="AG42" s="1354"/>
      <c r="AH42" s="1355"/>
      <c r="AI42" s="1356"/>
      <c r="AJ42" s="1369"/>
      <c r="AK42" s="1369"/>
      <c r="AL42" s="1358"/>
      <c r="AM42" s="1359"/>
      <c r="AN42" s="1359"/>
      <c r="AO42" s="1359"/>
      <c r="AP42" s="1359"/>
      <c r="AQ42" s="1359"/>
      <c r="AR42" s="1359"/>
      <c r="AS42" s="1359"/>
      <c r="AT42" s="1359"/>
      <c r="AU42" s="1359"/>
      <c r="AV42" s="1359"/>
      <c r="AW42" s="1360"/>
    </row>
    <row r="43" spans="1:49" s="145" customFormat="1" ht="65.099999999999994" customHeight="1" x14ac:dyDescent="0.25">
      <c r="A43" s="1371"/>
      <c r="B43" s="1371"/>
      <c r="C43" s="1371"/>
      <c r="D43" s="1372"/>
      <c r="E43" s="1372"/>
      <c r="F43" s="1372"/>
      <c r="G43" s="1372"/>
      <c r="H43" s="1372"/>
      <c r="I43" s="1372"/>
      <c r="J43" s="1372"/>
      <c r="K43" s="1372"/>
      <c r="L43" s="1357"/>
      <c r="M43" s="1355"/>
      <c r="N43" s="1356"/>
      <c r="O43" s="1353"/>
      <c r="P43" s="1353"/>
      <c r="Q43" s="1353"/>
      <c r="R43" s="1353"/>
      <c r="S43" s="1353"/>
      <c r="T43" s="1353"/>
      <c r="U43" s="1353"/>
      <c r="V43" s="1353"/>
      <c r="W43" s="1353"/>
      <c r="X43" s="1353"/>
      <c r="Y43" s="1353"/>
      <c r="Z43" s="1353"/>
      <c r="AA43" s="1353"/>
      <c r="AB43" s="1353"/>
      <c r="AC43" s="1353"/>
      <c r="AD43" s="1353"/>
      <c r="AE43" s="1353"/>
      <c r="AF43" s="1353"/>
      <c r="AG43" s="1354"/>
      <c r="AH43" s="1355"/>
      <c r="AI43" s="1356"/>
      <c r="AJ43" s="1369"/>
      <c r="AK43" s="1369"/>
      <c r="AL43" s="1358"/>
      <c r="AM43" s="1359"/>
      <c r="AN43" s="1359"/>
      <c r="AO43" s="1359"/>
      <c r="AP43" s="1359"/>
      <c r="AQ43" s="1359"/>
      <c r="AR43" s="1359"/>
      <c r="AS43" s="1359"/>
      <c r="AT43" s="1359"/>
      <c r="AU43" s="1359"/>
      <c r="AV43" s="1359"/>
      <c r="AW43" s="1360"/>
    </row>
    <row r="44" spans="1:49" s="145" customFormat="1" ht="65.099999999999994" customHeight="1" x14ac:dyDescent="0.25">
      <c r="A44" s="1371"/>
      <c r="B44" s="1371"/>
      <c r="C44" s="1371"/>
      <c r="D44" s="1372"/>
      <c r="E44" s="1372"/>
      <c r="F44" s="1372"/>
      <c r="G44" s="1372"/>
      <c r="H44" s="1372"/>
      <c r="I44" s="1372"/>
      <c r="J44" s="1372"/>
      <c r="K44" s="1372"/>
      <c r="L44" s="1357"/>
      <c r="M44" s="1355"/>
      <c r="N44" s="1356"/>
      <c r="O44" s="1353"/>
      <c r="P44" s="1353"/>
      <c r="Q44" s="1353"/>
      <c r="R44" s="1353"/>
      <c r="S44" s="1353"/>
      <c r="T44" s="1353"/>
      <c r="U44" s="1353"/>
      <c r="V44" s="1353"/>
      <c r="W44" s="1353"/>
      <c r="X44" s="1353"/>
      <c r="Y44" s="1353"/>
      <c r="Z44" s="1353"/>
      <c r="AA44" s="1353"/>
      <c r="AB44" s="1353"/>
      <c r="AC44" s="1353"/>
      <c r="AD44" s="1353"/>
      <c r="AE44" s="1353"/>
      <c r="AF44" s="1353"/>
      <c r="AG44" s="1354"/>
      <c r="AH44" s="1355"/>
      <c r="AI44" s="1356"/>
      <c r="AJ44" s="1369"/>
      <c r="AK44" s="1369"/>
      <c r="AL44" s="1358"/>
      <c r="AM44" s="1359"/>
      <c r="AN44" s="1359"/>
      <c r="AO44" s="1359"/>
      <c r="AP44" s="1359"/>
      <c r="AQ44" s="1359"/>
      <c r="AR44" s="1359"/>
      <c r="AS44" s="1359"/>
      <c r="AT44" s="1359"/>
      <c r="AU44" s="1359"/>
      <c r="AV44" s="1359"/>
      <c r="AW44" s="1360"/>
    </row>
    <row r="45" spans="1:49" s="145" customFormat="1" ht="65.099999999999994" customHeight="1" x14ac:dyDescent="0.25">
      <c r="A45" s="1371"/>
      <c r="B45" s="1371"/>
      <c r="C45" s="1371"/>
      <c r="D45" s="1372"/>
      <c r="E45" s="1372"/>
      <c r="F45" s="1372"/>
      <c r="G45" s="1372"/>
      <c r="H45" s="1372"/>
      <c r="I45" s="1372"/>
      <c r="J45" s="1372"/>
      <c r="K45" s="1372"/>
      <c r="L45" s="1357"/>
      <c r="M45" s="1355"/>
      <c r="N45" s="1356"/>
      <c r="O45" s="1353"/>
      <c r="P45" s="1353"/>
      <c r="Q45" s="1353"/>
      <c r="R45" s="1353"/>
      <c r="S45" s="1353"/>
      <c r="T45" s="1353"/>
      <c r="U45" s="1353"/>
      <c r="V45" s="1353"/>
      <c r="W45" s="1353"/>
      <c r="X45" s="1353"/>
      <c r="Y45" s="1353"/>
      <c r="Z45" s="1353"/>
      <c r="AA45" s="1353"/>
      <c r="AB45" s="1353"/>
      <c r="AC45" s="1353"/>
      <c r="AD45" s="1353"/>
      <c r="AE45" s="1353"/>
      <c r="AF45" s="1353"/>
      <c r="AG45" s="1354"/>
      <c r="AH45" s="1355"/>
      <c r="AI45" s="1356"/>
      <c r="AJ45" s="1369"/>
      <c r="AK45" s="1369"/>
      <c r="AL45" s="1358"/>
      <c r="AM45" s="1359"/>
      <c r="AN45" s="1359"/>
      <c r="AO45" s="1359"/>
      <c r="AP45" s="1359"/>
      <c r="AQ45" s="1359"/>
      <c r="AR45" s="1359"/>
      <c r="AS45" s="1359"/>
      <c r="AT45" s="1359"/>
      <c r="AU45" s="1359"/>
      <c r="AV45" s="1359"/>
      <c r="AW45" s="1360"/>
    </row>
    <row r="46" spans="1:49" s="145" customFormat="1" ht="65.099999999999994" customHeight="1" x14ac:dyDescent="0.25">
      <c r="A46" s="1371"/>
      <c r="B46" s="1371"/>
      <c r="C46" s="1371"/>
      <c r="D46" s="1372"/>
      <c r="E46" s="1372"/>
      <c r="F46" s="1372"/>
      <c r="G46" s="1372"/>
      <c r="H46" s="1372"/>
      <c r="I46" s="1372"/>
      <c r="J46" s="1372"/>
      <c r="K46" s="1372"/>
      <c r="L46" s="1357"/>
      <c r="M46" s="1355"/>
      <c r="N46" s="1356"/>
      <c r="O46" s="1353"/>
      <c r="P46" s="1353"/>
      <c r="Q46" s="1353"/>
      <c r="R46" s="1353"/>
      <c r="S46" s="1353"/>
      <c r="T46" s="1353"/>
      <c r="U46" s="1353"/>
      <c r="V46" s="1353"/>
      <c r="W46" s="1353"/>
      <c r="X46" s="1353"/>
      <c r="Y46" s="1353"/>
      <c r="Z46" s="1353"/>
      <c r="AA46" s="1353"/>
      <c r="AB46" s="1353"/>
      <c r="AC46" s="1353"/>
      <c r="AD46" s="1353"/>
      <c r="AE46" s="1353"/>
      <c r="AF46" s="1353"/>
      <c r="AG46" s="1354"/>
      <c r="AH46" s="1355"/>
      <c r="AI46" s="1356"/>
      <c r="AJ46" s="1369"/>
      <c r="AK46" s="1369"/>
      <c r="AL46" s="1358"/>
      <c r="AM46" s="1359"/>
      <c r="AN46" s="1359"/>
      <c r="AO46" s="1359"/>
      <c r="AP46" s="1359"/>
      <c r="AQ46" s="1359"/>
      <c r="AR46" s="1359"/>
      <c r="AS46" s="1359"/>
      <c r="AT46" s="1359"/>
      <c r="AU46" s="1359"/>
      <c r="AV46" s="1359"/>
      <c r="AW46" s="1360"/>
    </row>
    <row r="47" spans="1:49" s="145" customFormat="1" ht="65.099999999999994" customHeight="1" x14ac:dyDescent="0.25">
      <c r="A47" s="1371"/>
      <c r="B47" s="1371"/>
      <c r="C47" s="1371"/>
      <c r="D47" s="1372"/>
      <c r="E47" s="1372"/>
      <c r="F47" s="1372"/>
      <c r="G47" s="1372"/>
      <c r="H47" s="1372"/>
      <c r="I47" s="1372"/>
      <c r="J47" s="1372"/>
      <c r="K47" s="1372"/>
      <c r="L47" s="1357"/>
      <c r="M47" s="1355"/>
      <c r="N47" s="1356"/>
      <c r="O47" s="1353"/>
      <c r="P47" s="1353"/>
      <c r="Q47" s="1353"/>
      <c r="R47" s="1353"/>
      <c r="S47" s="1353"/>
      <c r="T47" s="1353"/>
      <c r="U47" s="1353"/>
      <c r="V47" s="1353"/>
      <c r="W47" s="1353"/>
      <c r="X47" s="1353"/>
      <c r="Y47" s="1353"/>
      <c r="Z47" s="1353"/>
      <c r="AA47" s="1353"/>
      <c r="AB47" s="1353"/>
      <c r="AC47" s="1353"/>
      <c r="AD47" s="1353"/>
      <c r="AE47" s="1353"/>
      <c r="AF47" s="1353"/>
      <c r="AG47" s="1354"/>
      <c r="AH47" s="1355"/>
      <c r="AI47" s="1356"/>
      <c r="AJ47" s="1369"/>
      <c r="AK47" s="1369"/>
      <c r="AL47" s="1358"/>
      <c r="AM47" s="1359"/>
      <c r="AN47" s="1359"/>
      <c r="AO47" s="1359"/>
      <c r="AP47" s="1359"/>
      <c r="AQ47" s="1359"/>
      <c r="AR47" s="1359"/>
      <c r="AS47" s="1359"/>
      <c r="AT47" s="1359"/>
      <c r="AU47" s="1359"/>
      <c r="AV47" s="1359"/>
      <c r="AW47" s="1360"/>
    </row>
    <row r="48" spans="1:49" s="145" customFormat="1" ht="65.099999999999994" customHeight="1" x14ac:dyDescent="0.25">
      <c r="A48" s="1371"/>
      <c r="B48" s="1371"/>
      <c r="C48" s="1371"/>
      <c r="D48" s="1372"/>
      <c r="E48" s="1372"/>
      <c r="F48" s="1372"/>
      <c r="G48" s="1372"/>
      <c r="H48" s="1372"/>
      <c r="I48" s="1372"/>
      <c r="J48" s="1372"/>
      <c r="K48" s="1372"/>
      <c r="L48" s="1357"/>
      <c r="M48" s="1355"/>
      <c r="N48" s="1356"/>
      <c r="O48" s="1353"/>
      <c r="P48" s="1353"/>
      <c r="Q48" s="1353"/>
      <c r="R48" s="1353"/>
      <c r="S48" s="1353"/>
      <c r="T48" s="1353"/>
      <c r="U48" s="1353"/>
      <c r="V48" s="1353"/>
      <c r="W48" s="1353"/>
      <c r="X48" s="1353"/>
      <c r="Y48" s="1353"/>
      <c r="Z48" s="1353"/>
      <c r="AA48" s="1353"/>
      <c r="AB48" s="1353"/>
      <c r="AC48" s="1353"/>
      <c r="AD48" s="1353"/>
      <c r="AE48" s="1353"/>
      <c r="AF48" s="1353"/>
      <c r="AG48" s="1354"/>
      <c r="AH48" s="1355"/>
      <c r="AI48" s="1356"/>
      <c r="AJ48" s="1369"/>
      <c r="AK48" s="1369"/>
      <c r="AL48" s="1358"/>
      <c r="AM48" s="1359"/>
      <c r="AN48" s="1359"/>
      <c r="AO48" s="1359"/>
      <c r="AP48" s="1359"/>
      <c r="AQ48" s="1359"/>
      <c r="AR48" s="1359"/>
      <c r="AS48" s="1359"/>
      <c r="AT48" s="1359"/>
      <c r="AU48" s="1359"/>
      <c r="AV48" s="1359"/>
      <c r="AW48" s="1360"/>
    </row>
    <row r="49" spans="1:57" s="145" customFormat="1" ht="65.099999999999994" customHeight="1" x14ac:dyDescent="0.25">
      <c r="A49" s="1371"/>
      <c r="B49" s="1371"/>
      <c r="C49" s="1371"/>
      <c r="D49" s="1372"/>
      <c r="E49" s="1372"/>
      <c r="F49" s="1372"/>
      <c r="G49" s="1372"/>
      <c r="H49" s="1372"/>
      <c r="I49" s="1372"/>
      <c r="J49" s="1372"/>
      <c r="K49" s="1372"/>
      <c r="L49" s="1357"/>
      <c r="M49" s="1355"/>
      <c r="N49" s="1356"/>
      <c r="O49" s="1353"/>
      <c r="P49" s="1353"/>
      <c r="Q49" s="1353"/>
      <c r="R49" s="1353"/>
      <c r="S49" s="1353"/>
      <c r="T49" s="1353"/>
      <c r="U49" s="1353"/>
      <c r="V49" s="1353"/>
      <c r="W49" s="1353"/>
      <c r="X49" s="1353"/>
      <c r="Y49" s="1353"/>
      <c r="Z49" s="1353"/>
      <c r="AA49" s="1353"/>
      <c r="AB49" s="1353"/>
      <c r="AC49" s="1353"/>
      <c r="AD49" s="1353"/>
      <c r="AE49" s="1353"/>
      <c r="AF49" s="1353"/>
      <c r="AG49" s="1354"/>
      <c r="AH49" s="1355"/>
      <c r="AI49" s="1356"/>
      <c r="AJ49" s="1369"/>
      <c r="AK49" s="1369"/>
      <c r="AL49" s="1358"/>
      <c r="AM49" s="1359"/>
      <c r="AN49" s="1359"/>
      <c r="AO49" s="1359"/>
      <c r="AP49" s="1359"/>
      <c r="AQ49" s="1359"/>
      <c r="AR49" s="1359"/>
      <c r="AS49" s="1359"/>
      <c r="AT49" s="1359"/>
      <c r="AU49" s="1359"/>
      <c r="AV49" s="1359"/>
      <c r="AW49" s="1360"/>
    </row>
    <row r="50" spans="1:57" s="145" customFormat="1" ht="65.099999999999994" customHeight="1" x14ac:dyDescent="0.25">
      <c r="A50" s="1371"/>
      <c r="B50" s="1371"/>
      <c r="C50" s="1371"/>
      <c r="D50" s="1372"/>
      <c r="E50" s="1372"/>
      <c r="F50" s="1372"/>
      <c r="G50" s="1372"/>
      <c r="H50" s="1372"/>
      <c r="I50" s="1372"/>
      <c r="J50" s="1372"/>
      <c r="K50" s="1372"/>
      <c r="L50" s="1357"/>
      <c r="M50" s="1355"/>
      <c r="N50" s="1356"/>
      <c r="O50" s="1353"/>
      <c r="P50" s="1353"/>
      <c r="Q50" s="1353"/>
      <c r="R50" s="1353"/>
      <c r="S50" s="1353"/>
      <c r="T50" s="1353"/>
      <c r="U50" s="1353"/>
      <c r="V50" s="1353"/>
      <c r="W50" s="1353"/>
      <c r="X50" s="1353"/>
      <c r="Y50" s="1353"/>
      <c r="Z50" s="1353"/>
      <c r="AA50" s="1353"/>
      <c r="AB50" s="1353"/>
      <c r="AC50" s="1353"/>
      <c r="AD50" s="1353"/>
      <c r="AE50" s="1353"/>
      <c r="AF50" s="1353"/>
      <c r="AG50" s="1354"/>
      <c r="AH50" s="1355"/>
      <c r="AI50" s="1356"/>
      <c r="AJ50" s="1369"/>
      <c r="AK50" s="1369"/>
      <c r="AL50" s="1358"/>
      <c r="AM50" s="1359"/>
      <c r="AN50" s="1359"/>
      <c r="AO50" s="1359"/>
      <c r="AP50" s="1359"/>
      <c r="AQ50" s="1359"/>
      <c r="AR50" s="1359"/>
      <c r="AS50" s="1359"/>
      <c r="AT50" s="1359"/>
      <c r="AU50" s="1359"/>
      <c r="AV50" s="1359"/>
      <c r="AW50" s="1360"/>
    </row>
    <row r="51" spans="1:57" s="145" customFormat="1" ht="65.099999999999994" customHeight="1" x14ac:dyDescent="0.25">
      <c r="A51" s="1371"/>
      <c r="B51" s="1371"/>
      <c r="C51" s="1371"/>
      <c r="D51" s="1372"/>
      <c r="E51" s="1372"/>
      <c r="F51" s="1372"/>
      <c r="G51" s="1372"/>
      <c r="H51" s="1372"/>
      <c r="I51" s="1372"/>
      <c r="J51" s="1372"/>
      <c r="K51" s="1372"/>
      <c r="L51" s="1357"/>
      <c r="M51" s="1355"/>
      <c r="N51" s="1356"/>
      <c r="O51" s="1353"/>
      <c r="P51" s="1353"/>
      <c r="Q51" s="1353"/>
      <c r="R51" s="1353"/>
      <c r="S51" s="1353"/>
      <c r="T51" s="1353"/>
      <c r="U51" s="1353"/>
      <c r="V51" s="1353"/>
      <c r="W51" s="1353"/>
      <c r="X51" s="1353"/>
      <c r="Y51" s="1353"/>
      <c r="Z51" s="1353"/>
      <c r="AA51" s="1353"/>
      <c r="AB51" s="1353"/>
      <c r="AC51" s="1353"/>
      <c r="AD51" s="1353"/>
      <c r="AE51" s="1353"/>
      <c r="AF51" s="1353"/>
      <c r="AG51" s="1354"/>
      <c r="AH51" s="1355"/>
      <c r="AI51" s="1356"/>
      <c r="AJ51" s="1369"/>
      <c r="AK51" s="1369"/>
      <c r="AL51" s="1358"/>
      <c r="AM51" s="1359"/>
      <c r="AN51" s="1359"/>
      <c r="AO51" s="1359"/>
      <c r="AP51" s="1359"/>
      <c r="AQ51" s="1359"/>
      <c r="AR51" s="1359"/>
      <c r="AS51" s="1359"/>
      <c r="AT51" s="1359"/>
      <c r="AU51" s="1359"/>
      <c r="AV51" s="1359"/>
      <c r="AW51" s="1360"/>
    </row>
    <row r="52" spans="1:57" s="145" customFormat="1" ht="65.099999999999994" customHeight="1" x14ac:dyDescent="0.25">
      <c r="A52" s="1371"/>
      <c r="B52" s="1371"/>
      <c r="C52" s="1371"/>
      <c r="D52" s="1372"/>
      <c r="E52" s="1372"/>
      <c r="F52" s="1372"/>
      <c r="G52" s="1372"/>
      <c r="H52" s="1372"/>
      <c r="I52" s="1372"/>
      <c r="J52" s="1372"/>
      <c r="K52" s="1372"/>
      <c r="L52" s="1357"/>
      <c r="M52" s="1355"/>
      <c r="N52" s="1356"/>
      <c r="O52" s="1353"/>
      <c r="P52" s="1353"/>
      <c r="Q52" s="1353"/>
      <c r="R52" s="1353"/>
      <c r="S52" s="1353"/>
      <c r="T52" s="1353"/>
      <c r="U52" s="1353"/>
      <c r="V52" s="1353"/>
      <c r="W52" s="1353"/>
      <c r="X52" s="1353"/>
      <c r="Y52" s="1353"/>
      <c r="Z52" s="1353"/>
      <c r="AA52" s="1353"/>
      <c r="AB52" s="1353"/>
      <c r="AC52" s="1353"/>
      <c r="AD52" s="1353"/>
      <c r="AE52" s="1353"/>
      <c r="AF52" s="1353"/>
      <c r="AG52" s="1354"/>
      <c r="AH52" s="1355"/>
      <c r="AI52" s="1356"/>
      <c r="AJ52" s="1369"/>
      <c r="AK52" s="1369"/>
      <c r="AL52" s="1358"/>
      <c r="AM52" s="1359"/>
      <c r="AN52" s="1359"/>
      <c r="AO52" s="1359"/>
      <c r="AP52" s="1359"/>
      <c r="AQ52" s="1359"/>
      <c r="AR52" s="1359"/>
      <c r="AS52" s="1359"/>
      <c r="AT52" s="1359"/>
      <c r="AU52" s="1359"/>
      <c r="AV52" s="1359"/>
      <c r="AW52" s="1360"/>
    </row>
    <row r="53" spans="1:57" s="145" customFormat="1" ht="65.099999999999994" customHeight="1" x14ac:dyDescent="0.25">
      <c r="A53" s="1371"/>
      <c r="B53" s="1371"/>
      <c r="C53" s="1371"/>
      <c r="D53" s="1372"/>
      <c r="E53" s="1372"/>
      <c r="F53" s="1372"/>
      <c r="G53" s="1372"/>
      <c r="H53" s="1372"/>
      <c r="I53" s="1372"/>
      <c r="J53" s="1372"/>
      <c r="K53" s="1372"/>
      <c r="L53" s="1357"/>
      <c r="M53" s="1355"/>
      <c r="N53" s="1356"/>
      <c r="O53" s="1353"/>
      <c r="P53" s="1353"/>
      <c r="Q53" s="1353"/>
      <c r="R53" s="1353"/>
      <c r="S53" s="1353"/>
      <c r="T53" s="1353"/>
      <c r="U53" s="1353"/>
      <c r="V53" s="1353"/>
      <c r="W53" s="1353"/>
      <c r="X53" s="1353"/>
      <c r="Y53" s="1353"/>
      <c r="Z53" s="1353"/>
      <c r="AA53" s="1353"/>
      <c r="AB53" s="1353"/>
      <c r="AC53" s="1353"/>
      <c r="AD53" s="1353"/>
      <c r="AE53" s="1353"/>
      <c r="AF53" s="1353"/>
      <c r="AG53" s="1354"/>
      <c r="AH53" s="1355"/>
      <c r="AI53" s="1356"/>
      <c r="AJ53" s="1369"/>
      <c r="AK53" s="1369"/>
      <c r="AL53" s="1358"/>
      <c r="AM53" s="1359"/>
      <c r="AN53" s="1359"/>
      <c r="AO53" s="1359"/>
      <c r="AP53" s="1359"/>
      <c r="AQ53" s="1359"/>
      <c r="AR53" s="1359"/>
      <c r="AS53" s="1359"/>
      <c r="AT53" s="1359"/>
      <c r="AU53" s="1359"/>
      <c r="AV53" s="1359"/>
      <c r="AW53" s="1360"/>
    </row>
    <row r="54" spans="1:57" s="144" customFormat="1" ht="65.099999999999994" customHeight="1" x14ac:dyDescent="0.25">
      <c r="A54" s="1371"/>
      <c r="B54" s="1371"/>
      <c r="C54" s="1371"/>
      <c r="D54" s="1437"/>
      <c r="E54" s="1437"/>
      <c r="F54" s="1437"/>
      <c r="G54" s="1437"/>
      <c r="H54" s="1437"/>
      <c r="I54" s="1437"/>
      <c r="J54" s="1437"/>
      <c r="K54" s="1437"/>
      <c r="L54" s="1357"/>
      <c r="M54" s="1355"/>
      <c r="N54" s="1356"/>
      <c r="O54" s="1353"/>
      <c r="P54" s="1353"/>
      <c r="Q54" s="1353"/>
      <c r="R54" s="1353"/>
      <c r="S54" s="1353"/>
      <c r="T54" s="1353"/>
      <c r="U54" s="1353"/>
      <c r="V54" s="1353"/>
      <c r="W54" s="1353"/>
      <c r="X54" s="1353"/>
      <c r="Y54" s="1353"/>
      <c r="Z54" s="1353"/>
      <c r="AA54" s="1353"/>
      <c r="AB54" s="1353"/>
      <c r="AC54" s="1353"/>
      <c r="AD54" s="1353"/>
      <c r="AE54" s="1353"/>
      <c r="AF54" s="1353"/>
      <c r="AG54" s="1354"/>
      <c r="AH54" s="1355"/>
      <c r="AI54" s="1356"/>
      <c r="AJ54" s="1438"/>
      <c r="AK54" s="1438"/>
      <c r="AL54" s="1358"/>
      <c r="AM54" s="1359"/>
      <c r="AN54" s="1359"/>
      <c r="AO54" s="1359"/>
      <c r="AP54" s="1359"/>
      <c r="AQ54" s="1359"/>
      <c r="AR54" s="1359"/>
      <c r="AS54" s="1359"/>
      <c r="AT54" s="1359"/>
      <c r="AU54" s="1359"/>
      <c r="AV54" s="1359"/>
      <c r="AW54" s="1360"/>
    </row>
    <row r="55" spans="1:57" s="144" customFormat="1" ht="65.099999999999994" customHeight="1" x14ac:dyDescent="0.25">
      <c r="A55" s="1371"/>
      <c r="B55" s="1371"/>
      <c r="C55" s="1371"/>
      <c r="D55" s="1372"/>
      <c r="E55" s="1372"/>
      <c r="F55" s="1372"/>
      <c r="G55" s="1372"/>
      <c r="H55" s="1372"/>
      <c r="I55" s="1372"/>
      <c r="J55" s="1372"/>
      <c r="K55" s="1372"/>
      <c r="L55" s="1357"/>
      <c r="M55" s="1355"/>
      <c r="N55" s="1356"/>
      <c r="O55" s="1353"/>
      <c r="P55" s="1353"/>
      <c r="Q55" s="1353"/>
      <c r="R55" s="1353"/>
      <c r="S55" s="1353"/>
      <c r="T55" s="1353"/>
      <c r="U55" s="1353"/>
      <c r="V55" s="1353"/>
      <c r="W55" s="1353"/>
      <c r="X55" s="1353"/>
      <c r="Y55" s="1353"/>
      <c r="Z55" s="1353"/>
      <c r="AA55" s="1353"/>
      <c r="AB55" s="1353"/>
      <c r="AC55" s="1353"/>
      <c r="AD55" s="1353"/>
      <c r="AE55" s="1353"/>
      <c r="AF55" s="1353"/>
      <c r="AG55" s="1354"/>
      <c r="AH55" s="1355"/>
      <c r="AI55" s="1356"/>
      <c r="AJ55" s="1369"/>
      <c r="AK55" s="1369"/>
      <c r="AL55" s="1358"/>
      <c r="AM55" s="1359"/>
      <c r="AN55" s="1359"/>
      <c r="AO55" s="1359"/>
      <c r="AP55" s="1359"/>
      <c r="AQ55" s="1359"/>
      <c r="AR55" s="1359"/>
      <c r="AS55" s="1359"/>
      <c r="AT55" s="1359"/>
      <c r="AU55" s="1359"/>
      <c r="AV55" s="1359"/>
      <c r="AW55" s="1360"/>
    </row>
    <row r="56" spans="1:57" s="144" customFormat="1" ht="65.099999999999994" customHeight="1" x14ac:dyDescent="0.25">
      <c r="A56" s="1371"/>
      <c r="B56" s="1371"/>
      <c r="C56" s="1371"/>
      <c r="D56" s="1372"/>
      <c r="E56" s="1372"/>
      <c r="F56" s="1372"/>
      <c r="G56" s="1372"/>
      <c r="H56" s="1372"/>
      <c r="I56" s="1372"/>
      <c r="J56" s="1372"/>
      <c r="K56" s="1372"/>
      <c r="L56" s="1357"/>
      <c r="M56" s="1355"/>
      <c r="N56" s="1356"/>
      <c r="O56" s="1353"/>
      <c r="P56" s="1353"/>
      <c r="Q56" s="1353"/>
      <c r="R56" s="1353"/>
      <c r="S56" s="1353"/>
      <c r="T56" s="1353"/>
      <c r="U56" s="1353"/>
      <c r="V56" s="1353"/>
      <c r="W56" s="1353"/>
      <c r="X56" s="1353"/>
      <c r="Y56" s="1353"/>
      <c r="Z56" s="1353"/>
      <c r="AA56" s="1353"/>
      <c r="AB56" s="1353"/>
      <c r="AC56" s="1353"/>
      <c r="AD56" s="1353"/>
      <c r="AE56" s="1353"/>
      <c r="AF56" s="1353"/>
      <c r="AG56" s="1354"/>
      <c r="AH56" s="1355"/>
      <c r="AI56" s="1356"/>
      <c r="AJ56" s="1369"/>
      <c r="AK56" s="1369"/>
      <c r="AL56" s="1358"/>
      <c r="AM56" s="1359"/>
      <c r="AN56" s="1359"/>
      <c r="AO56" s="1359"/>
      <c r="AP56" s="1359"/>
      <c r="AQ56" s="1359"/>
      <c r="AR56" s="1359"/>
      <c r="AS56" s="1359"/>
      <c r="AT56" s="1359"/>
      <c r="AU56" s="1359"/>
      <c r="AV56" s="1359"/>
      <c r="AW56" s="1360"/>
    </row>
    <row r="57" spans="1:57" s="144" customFormat="1" ht="65.099999999999994" customHeight="1" thickBot="1" x14ac:dyDescent="0.3">
      <c r="A57" s="1371"/>
      <c r="B57" s="1371"/>
      <c r="C57" s="1371"/>
      <c r="D57" s="1372"/>
      <c r="E57" s="1372"/>
      <c r="F57" s="1372"/>
      <c r="G57" s="1372"/>
      <c r="H57" s="1372"/>
      <c r="I57" s="1372"/>
      <c r="J57" s="1372"/>
      <c r="K57" s="1372"/>
      <c r="L57" s="1357"/>
      <c r="M57" s="1355"/>
      <c r="N57" s="1356"/>
      <c r="O57" s="1353"/>
      <c r="P57" s="1353"/>
      <c r="Q57" s="1353"/>
      <c r="R57" s="1353"/>
      <c r="S57" s="1353"/>
      <c r="T57" s="1353"/>
      <c r="U57" s="1353"/>
      <c r="V57" s="1353"/>
      <c r="W57" s="1353"/>
      <c r="X57" s="1353"/>
      <c r="Y57" s="1353"/>
      <c r="Z57" s="1353"/>
      <c r="AA57" s="1353"/>
      <c r="AB57" s="1353"/>
      <c r="AC57" s="1353"/>
      <c r="AD57" s="1353"/>
      <c r="AE57" s="1353"/>
      <c r="AF57" s="1353"/>
      <c r="AG57" s="1354"/>
      <c r="AH57" s="1355"/>
      <c r="AI57" s="1356"/>
      <c r="AJ57" s="1369"/>
      <c r="AK57" s="1369"/>
      <c r="AL57" s="1361"/>
      <c r="AM57" s="1362"/>
      <c r="AN57" s="1362"/>
      <c r="AO57" s="1362"/>
      <c r="AP57" s="1362"/>
      <c r="AQ57" s="1362"/>
      <c r="AR57" s="1362"/>
      <c r="AS57" s="1362"/>
      <c r="AT57" s="1362"/>
      <c r="AU57" s="1362"/>
      <c r="AV57" s="1362"/>
      <c r="AW57" s="1363"/>
    </row>
    <row r="58" spans="1:57" ht="20.3" customHeight="1" thickTop="1" thickBot="1" x14ac:dyDescent="0.3">
      <c r="A58" s="302" t="str">
        <f>Sprachen!L84</f>
        <v>Bestätigung Organisation</v>
      </c>
      <c r="B58" s="303"/>
      <c r="C58" s="303"/>
      <c r="D58" s="303"/>
      <c r="E58" s="303"/>
      <c r="F58" s="303"/>
      <c r="G58" s="303"/>
      <c r="H58" s="303"/>
      <c r="I58" s="303"/>
      <c r="J58" s="303"/>
      <c r="K58" s="303"/>
      <c r="L58" s="303"/>
      <c r="M58" s="303"/>
      <c r="N58" s="303"/>
      <c r="O58" s="303"/>
      <c r="P58" s="303"/>
      <c r="Q58" s="303"/>
      <c r="R58" s="303"/>
      <c r="S58" s="303"/>
      <c r="T58" s="303"/>
      <c r="U58" s="303"/>
      <c r="V58" s="303"/>
      <c r="W58" s="303"/>
      <c r="X58" s="303"/>
      <c r="Y58" s="303"/>
      <c r="Z58" s="303"/>
      <c r="AA58" s="303"/>
      <c r="AB58" s="303"/>
      <c r="AC58" s="303"/>
      <c r="AD58" s="303"/>
      <c r="AE58" s="303"/>
      <c r="AF58" s="303"/>
      <c r="AG58" s="303"/>
      <c r="AH58" s="303"/>
      <c r="AI58" s="303"/>
      <c r="AJ58" s="303"/>
      <c r="AK58" s="303"/>
      <c r="AL58" s="303"/>
      <c r="AM58" s="303"/>
      <c r="AN58" s="303"/>
      <c r="AO58" s="303"/>
      <c r="AP58" s="303"/>
      <c r="AQ58" s="303"/>
      <c r="AR58" s="303"/>
      <c r="AS58" s="303"/>
      <c r="AT58" s="303"/>
      <c r="AU58" s="303"/>
      <c r="AV58" s="303"/>
      <c r="AW58" s="304"/>
      <c r="BB58" s="87"/>
      <c r="BC58" s="87"/>
      <c r="BD58" s="87"/>
      <c r="BE58" s="87"/>
    </row>
    <row r="59" spans="1:57" ht="20.3" customHeight="1" x14ac:dyDescent="0.25">
      <c r="A59" s="254" t="str">
        <f>Sprachen!L234</f>
        <v>Name</v>
      </c>
      <c r="B59" s="1347"/>
      <c r="C59" s="255"/>
      <c r="D59" s="255"/>
      <c r="E59" s="255"/>
      <c r="F59" s="255"/>
      <c r="G59" s="255"/>
      <c r="H59" s="256"/>
      <c r="I59" s="343"/>
      <c r="J59" s="344"/>
      <c r="K59" s="344"/>
      <c r="L59" s="344"/>
      <c r="M59" s="344"/>
      <c r="N59" s="344"/>
      <c r="O59" s="344"/>
      <c r="P59" s="344"/>
      <c r="Q59" s="344"/>
      <c r="R59" s="344"/>
      <c r="S59" s="344"/>
      <c r="T59" s="344"/>
      <c r="U59" s="345"/>
      <c r="V59" s="1439" t="str">
        <f>Sprachen!L61</f>
        <v>Bemerkung</v>
      </c>
      <c r="W59" s="261"/>
      <c r="X59" s="146"/>
      <c r="Y59" s="146"/>
      <c r="Z59" s="146"/>
      <c r="AA59" s="146"/>
      <c r="AB59" s="146"/>
      <c r="AC59" s="146"/>
      <c r="AD59" s="146"/>
      <c r="AE59" s="146"/>
      <c r="AF59" s="146"/>
      <c r="AG59" s="146"/>
      <c r="AH59" s="261"/>
      <c r="AI59" s="1442"/>
      <c r="AJ59" s="616"/>
      <c r="AK59" s="616"/>
      <c r="AL59" s="616"/>
      <c r="AM59" s="616"/>
      <c r="AN59" s="616"/>
      <c r="AO59" s="616"/>
      <c r="AP59" s="616"/>
      <c r="AQ59" s="616"/>
      <c r="AR59" s="616"/>
      <c r="AS59" s="616"/>
      <c r="AT59" s="616"/>
      <c r="AU59" s="616"/>
      <c r="AV59" s="616"/>
      <c r="AW59" s="617"/>
      <c r="BB59" s="87"/>
      <c r="BC59" s="87"/>
      <c r="BD59" s="87"/>
      <c r="BE59" s="87"/>
    </row>
    <row r="60" spans="1:57" ht="20.3" customHeight="1" x14ac:dyDescent="0.25">
      <c r="A60" s="239" t="str">
        <f>Sprachen!L20</f>
        <v>Abteilung</v>
      </c>
      <c r="B60" s="1352"/>
      <c r="C60" s="240"/>
      <c r="D60" s="240"/>
      <c r="E60" s="240"/>
      <c r="F60" s="240"/>
      <c r="G60" s="240"/>
      <c r="H60" s="241"/>
      <c r="I60" s="218"/>
      <c r="J60" s="219"/>
      <c r="K60" s="219"/>
      <c r="L60" s="219"/>
      <c r="M60" s="219"/>
      <c r="N60" s="219"/>
      <c r="O60" s="219"/>
      <c r="P60" s="219"/>
      <c r="Q60" s="219"/>
      <c r="R60" s="219"/>
      <c r="S60" s="219"/>
      <c r="T60" s="219"/>
      <c r="U60" s="323"/>
      <c r="V60" s="1440"/>
      <c r="W60" s="237"/>
      <c r="X60" s="149"/>
      <c r="Y60" s="149"/>
      <c r="Z60" s="149"/>
      <c r="AA60" s="149"/>
      <c r="AB60" s="149"/>
      <c r="AC60" s="149"/>
      <c r="AD60" s="149"/>
      <c r="AE60" s="149"/>
      <c r="AF60" s="149"/>
      <c r="AG60" s="149"/>
      <c r="AH60" s="237"/>
      <c r="AI60" s="1443"/>
      <c r="AJ60" s="619"/>
      <c r="AK60" s="619"/>
      <c r="AL60" s="619"/>
      <c r="AM60" s="619"/>
      <c r="AN60" s="619"/>
      <c r="AO60" s="619"/>
      <c r="AP60" s="619"/>
      <c r="AQ60" s="619"/>
      <c r="AR60" s="619"/>
      <c r="AS60" s="619"/>
      <c r="AT60" s="619"/>
      <c r="AU60" s="619"/>
      <c r="AV60" s="619"/>
      <c r="AW60" s="620"/>
      <c r="BB60" s="87"/>
      <c r="BC60" s="87"/>
      <c r="BD60" s="87"/>
      <c r="BE60" s="87"/>
    </row>
    <row r="61" spans="1:57" ht="20.3" customHeight="1" x14ac:dyDescent="0.25">
      <c r="A61" s="239" t="str">
        <f>Sprachen!L343</f>
        <v>Telefon</v>
      </c>
      <c r="B61" s="1352"/>
      <c r="C61" s="240"/>
      <c r="D61" s="240"/>
      <c r="E61" s="240"/>
      <c r="F61" s="240"/>
      <c r="G61" s="240"/>
      <c r="H61" s="241"/>
      <c r="I61" s="218"/>
      <c r="J61" s="219"/>
      <c r="K61" s="219"/>
      <c r="L61" s="219"/>
      <c r="M61" s="219"/>
      <c r="N61" s="219"/>
      <c r="O61" s="219"/>
      <c r="P61" s="219"/>
      <c r="Q61" s="219"/>
      <c r="R61" s="219"/>
      <c r="S61" s="219"/>
      <c r="T61" s="219"/>
      <c r="U61" s="323"/>
      <c r="V61" s="1440"/>
      <c r="W61" s="237"/>
      <c r="X61" s="149"/>
      <c r="Y61" s="149"/>
      <c r="Z61" s="149"/>
      <c r="AA61" s="149"/>
      <c r="AB61" s="149"/>
      <c r="AC61" s="149"/>
      <c r="AD61" s="149"/>
      <c r="AE61" s="149"/>
      <c r="AF61" s="149"/>
      <c r="AG61" s="149"/>
      <c r="AH61" s="237"/>
      <c r="AI61" s="1443"/>
      <c r="AJ61" s="619"/>
      <c r="AK61" s="619"/>
      <c r="AL61" s="619"/>
      <c r="AM61" s="619"/>
      <c r="AN61" s="619"/>
      <c r="AO61" s="619"/>
      <c r="AP61" s="619"/>
      <c r="AQ61" s="619"/>
      <c r="AR61" s="619"/>
      <c r="AS61" s="619"/>
      <c r="AT61" s="619"/>
      <c r="AU61" s="619"/>
      <c r="AV61" s="619"/>
      <c r="AW61" s="620"/>
      <c r="BB61" s="87"/>
      <c r="BC61" s="87"/>
      <c r="BD61" s="87"/>
      <c r="BE61" s="87"/>
    </row>
    <row r="62" spans="1:57" ht="20.3" customHeight="1" x14ac:dyDescent="0.25">
      <c r="A62" s="239" t="str">
        <f>Sprachen!L119</f>
        <v>E-Mail/Fax-Nr.</v>
      </c>
      <c r="B62" s="1352"/>
      <c r="C62" s="240"/>
      <c r="D62" s="240"/>
      <c r="E62" s="240"/>
      <c r="F62" s="240"/>
      <c r="G62" s="240"/>
      <c r="H62" s="241"/>
      <c r="I62" s="1338"/>
      <c r="J62" s="219"/>
      <c r="K62" s="219"/>
      <c r="L62" s="219"/>
      <c r="M62" s="219"/>
      <c r="N62" s="219"/>
      <c r="O62" s="219"/>
      <c r="P62" s="219"/>
      <c r="Q62" s="219"/>
      <c r="R62" s="219"/>
      <c r="S62" s="219"/>
      <c r="T62" s="219"/>
      <c r="U62" s="323"/>
      <c r="V62" s="1441"/>
      <c r="W62" s="1085"/>
      <c r="X62" s="147"/>
      <c r="Y62" s="147"/>
      <c r="Z62" s="147"/>
      <c r="AA62" s="147"/>
      <c r="AB62" s="147"/>
      <c r="AC62" s="147"/>
      <c r="AD62" s="147"/>
      <c r="AE62" s="147"/>
      <c r="AF62" s="147"/>
      <c r="AG62" s="147"/>
      <c r="AH62" s="1085"/>
      <c r="AI62" s="1444"/>
      <c r="AJ62" s="536"/>
      <c r="AK62" s="536"/>
      <c r="AL62" s="536"/>
      <c r="AM62" s="536"/>
      <c r="AN62" s="536"/>
      <c r="AO62" s="536"/>
      <c r="AP62" s="536"/>
      <c r="AQ62" s="536"/>
      <c r="AR62" s="536"/>
      <c r="AS62" s="536"/>
      <c r="AT62" s="536"/>
      <c r="AU62" s="536"/>
      <c r="AV62" s="536"/>
      <c r="AW62" s="543"/>
      <c r="BB62" s="87"/>
      <c r="BC62" s="87"/>
      <c r="BD62" s="87"/>
      <c r="BE62" s="87"/>
    </row>
    <row r="63" spans="1:57" ht="20.3" customHeight="1" thickBot="1" x14ac:dyDescent="0.3">
      <c r="A63" s="1339" t="str">
        <f>Sprachen!L91</f>
        <v>Datum</v>
      </c>
      <c r="B63" s="1340"/>
      <c r="C63" s="1341"/>
      <c r="D63" s="1341"/>
      <c r="E63" s="1341"/>
      <c r="F63" s="1341"/>
      <c r="G63" s="1341"/>
      <c r="H63" s="1342"/>
      <c r="I63" s="328"/>
      <c r="J63" s="381"/>
      <c r="K63" s="381"/>
      <c r="L63" s="381"/>
      <c r="M63" s="381"/>
      <c r="N63" s="381"/>
      <c r="O63" s="381"/>
      <c r="P63" s="381"/>
      <c r="Q63" s="381"/>
      <c r="R63" s="381"/>
      <c r="S63" s="381"/>
      <c r="T63" s="381"/>
      <c r="U63" s="1343"/>
      <c r="V63" s="1344" t="str">
        <f>Sprachen!L348</f>
        <v>Unterschrift</v>
      </c>
      <c r="W63" s="1345"/>
      <c r="X63" s="148"/>
      <c r="Y63" s="148"/>
      <c r="Z63" s="148"/>
      <c r="AA63" s="148"/>
      <c r="AB63" s="148"/>
      <c r="AC63" s="148"/>
      <c r="AD63" s="148"/>
      <c r="AE63" s="148"/>
      <c r="AF63" s="148"/>
      <c r="AG63" s="148"/>
      <c r="AH63" s="1345"/>
      <c r="AI63" s="1364"/>
      <c r="AJ63" s="381"/>
      <c r="AK63" s="381"/>
      <c r="AL63" s="381"/>
      <c r="AM63" s="381"/>
      <c r="AN63" s="381"/>
      <c r="AO63" s="381"/>
      <c r="AP63" s="381"/>
      <c r="AQ63" s="381"/>
      <c r="AR63" s="381"/>
      <c r="AS63" s="381"/>
      <c r="AT63" s="381"/>
      <c r="AU63" s="381"/>
      <c r="AV63" s="381"/>
      <c r="AW63" s="382"/>
      <c r="BB63" s="87"/>
      <c r="BC63" s="87"/>
      <c r="BD63" s="87"/>
      <c r="BE63" s="87"/>
    </row>
    <row r="64" spans="1:57" ht="14.4" thickTop="1" x14ac:dyDescent="0.25"/>
  </sheetData>
  <sheetProtection formatCells="0" formatColumns="0" formatRows="0" insertRows="0" insertHyperlinks="0"/>
  <mergeCells count="580">
    <mergeCell ref="AL55:AW55"/>
    <mergeCell ref="AL54:AW54"/>
    <mergeCell ref="AL53:AW53"/>
    <mergeCell ref="AL52:AW52"/>
    <mergeCell ref="AL51:AW51"/>
    <mergeCell ref="AL50:AW50"/>
    <mergeCell ref="AL48:AW48"/>
    <mergeCell ref="AL47:AW47"/>
    <mergeCell ref="AL46:AW46"/>
    <mergeCell ref="AL49:AW49"/>
    <mergeCell ref="AL45:AW45"/>
    <mergeCell ref="AL44:AW44"/>
    <mergeCell ref="AL43:AW43"/>
    <mergeCell ref="AL42:AW42"/>
    <mergeCell ref="AL41:AW41"/>
    <mergeCell ref="AL40:AW40"/>
    <mergeCell ref="AL28:AW28"/>
    <mergeCell ref="AL27:AW27"/>
    <mergeCell ref="AL26:AW26"/>
    <mergeCell ref="AL25:AW25"/>
    <mergeCell ref="AL24:AW24"/>
    <mergeCell ref="AL23:AW23"/>
    <mergeCell ref="AL22:AW22"/>
    <mergeCell ref="AL39:AW39"/>
    <mergeCell ref="AL38:AW38"/>
    <mergeCell ref="AL37:AW37"/>
    <mergeCell ref="AL36:AW36"/>
    <mergeCell ref="AL35:AW35"/>
    <mergeCell ref="AL34:AW34"/>
    <mergeCell ref="AL33:AW33"/>
    <mergeCell ref="AL32:AW32"/>
    <mergeCell ref="AL31:AW31"/>
    <mergeCell ref="AL30:AW30"/>
    <mergeCell ref="AL29:AW29"/>
    <mergeCell ref="A40:C40"/>
    <mergeCell ref="D40:K40"/>
    <mergeCell ref="L40:N40"/>
    <mergeCell ref="O40:Q40"/>
    <mergeCell ref="R40:T40"/>
    <mergeCell ref="U40:W40"/>
    <mergeCell ref="AJ40:AK40"/>
    <mergeCell ref="X40:Z40"/>
    <mergeCell ref="AA40:AC40"/>
    <mergeCell ref="AD40:AF40"/>
    <mergeCell ref="AG40:AI40"/>
    <mergeCell ref="A39:C39"/>
    <mergeCell ref="D39:K39"/>
    <mergeCell ref="L39:N39"/>
    <mergeCell ref="O39:Q39"/>
    <mergeCell ref="R39:T39"/>
    <mergeCell ref="U39:W39"/>
    <mergeCell ref="AJ39:AK39"/>
    <mergeCell ref="X39:Z39"/>
    <mergeCell ref="AA39:AC39"/>
    <mergeCell ref="AD39:AF39"/>
    <mergeCell ref="AG39:AI39"/>
    <mergeCell ref="A38:C38"/>
    <mergeCell ref="D38:K38"/>
    <mergeCell ref="L38:N38"/>
    <mergeCell ref="O38:Q38"/>
    <mergeCell ref="R38:T38"/>
    <mergeCell ref="U38:W38"/>
    <mergeCell ref="AJ38:AK38"/>
    <mergeCell ref="X38:Z38"/>
    <mergeCell ref="AA38:AC38"/>
    <mergeCell ref="AD38:AF38"/>
    <mergeCell ref="AG38:AI38"/>
    <mergeCell ref="A36:C36"/>
    <mergeCell ref="D36:K36"/>
    <mergeCell ref="AJ36:AK36"/>
    <mergeCell ref="A37:C37"/>
    <mergeCell ref="D37:K37"/>
    <mergeCell ref="L37:N37"/>
    <mergeCell ref="O37:Q37"/>
    <mergeCell ref="R37:T37"/>
    <mergeCell ref="U37:W37"/>
    <mergeCell ref="AJ37:AK37"/>
    <mergeCell ref="X37:Z37"/>
    <mergeCell ref="AA37:AC37"/>
    <mergeCell ref="AD37:AF37"/>
    <mergeCell ref="AG37:AI37"/>
    <mergeCell ref="L36:N36"/>
    <mergeCell ref="O36:Q36"/>
    <mergeCell ref="R36:T36"/>
    <mergeCell ref="U36:W36"/>
    <mergeCell ref="X36:Z36"/>
    <mergeCell ref="AA36:AC36"/>
    <mergeCell ref="A35:C35"/>
    <mergeCell ref="D35:K35"/>
    <mergeCell ref="L35:N35"/>
    <mergeCell ref="O35:Q35"/>
    <mergeCell ref="R35:T35"/>
    <mergeCell ref="U35:W35"/>
    <mergeCell ref="AJ35:AK35"/>
    <mergeCell ref="X35:Z35"/>
    <mergeCell ref="AA35:AC35"/>
    <mergeCell ref="AD35:AF35"/>
    <mergeCell ref="AG35:AI35"/>
    <mergeCell ref="A34:C34"/>
    <mergeCell ref="D34:K34"/>
    <mergeCell ref="L34:N34"/>
    <mergeCell ref="O34:Q34"/>
    <mergeCell ref="R34:T34"/>
    <mergeCell ref="U34:W34"/>
    <mergeCell ref="AJ34:AK34"/>
    <mergeCell ref="X34:Z34"/>
    <mergeCell ref="AA34:AC34"/>
    <mergeCell ref="AD34:AF34"/>
    <mergeCell ref="AG34:AI34"/>
    <mergeCell ref="A33:C33"/>
    <mergeCell ref="D33:K33"/>
    <mergeCell ref="L33:N33"/>
    <mergeCell ref="O33:Q33"/>
    <mergeCell ref="R33:T33"/>
    <mergeCell ref="U33:W33"/>
    <mergeCell ref="AJ33:AK33"/>
    <mergeCell ref="X33:Z33"/>
    <mergeCell ref="AA33:AC33"/>
    <mergeCell ref="AD33:AF33"/>
    <mergeCell ref="AG33:AI33"/>
    <mergeCell ref="A32:C32"/>
    <mergeCell ref="D32:K32"/>
    <mergeCell ref="L32:N32"/>
    <mergeCell ref="O32:Q32"/>
    <mergeCell ref="R32:T32"/>
    <mergeCell ref="U32:W32"/>
    <mergeCell ref="AJ32:AK32"/>
    <mergeCell ref="X32:Z32"/>
    <mergeCell ref="AA32:AC32"/>
    <mergeCell ref="AD32:AF32"/>
    <mergeCell ref="AG32:AI32"/>
    <mergeCell ref="AJ63:AW63"/>
    <mergeCell ref="I61:U61"/>
    <mergeCell ref="A62:H62"/>
    <mergeCell ref="I62:U62"/>
    <mergeCell ref="A63:H63"/>
    <mergeCell ref="I63:U63"/>
    <mergeCell ref="V63:W63"/>
    <mergeCell ref="A58:AW58"/>
    <mergeCell ref="A59:H59"/>
    <mergeCell ref="I59:U59"/>
    <mergeCell ref="V59:W62"/>
    <mergeCell ref="AJ59:AW62"/>
    <mergeCell ref="A60:H60"/>
    <mergeCell ref="I60:U60"/>
    <mergeCell ref="A61:H61"/>
    <mergeCell ref="AH59:AI62"/>
    <mergeCell ref="A57:C57"/>
    <mergeCell ref="D57:K57"/>
    <mergeCell ref="AJ57:AK57"/>
    <mergeCell ref="A54:C54"/>
    <mergeCell ref="D54:K54"/>
    <mergeCell ref="L54:N54"/>
    <mergeCell ref="O54:Q54"/>
    <mergeCell ref="R54:T54"/>
    <mergeCell ref="U54:W54"/>
    <mergeCell ref="AJ54:AK54"/>
    <mergeCell ref="A56:C56"/>
    <mergeCell ref="D56:K56"/>
    <mergeCell ref="L56:N56"/>
    <mergeCell ref="O56:Q56"/>
    <mergeCell ref="R56:T56"/>
    <mergeCell ref="U56:W56"/>
    <mergeCell ref="AJ56:AK56"/>
    <mergeCell ref="X56:Z56"/>
    <mergeCell ref="AA56:AC56"/>
    <mergeCell ref="AD56:AF56"/>
    <mergeCell ref="AG56:AI56"/>
    <mergeCell ref="L57:N57"/>
    <mergeCell ref="O57:Q57"/>
    <mergeCell ref="R57:T57"/>
    <mergeCell ref="A53:C53"/>
    <mergeCell ref="D53:K53"/>
    <mergeCell ref="AJ53:AK53"/>
    <mergeCell ref="X54:Z54"/>
    <mergeCell ref="AA54:AC54"/>
    <mergeCell ref="AD54:AF54"/>
    <mergeCell ref="AG54:AI54"/>
    <mergeCell ref="A52:C52"/>
    <mergeCell ref="D52:K52"/>
    <mergeCell ref="AJ52:AK52"/>
    <mergeCell ref="L52:N52"/>
    <mergeCell ref="O52:Q52"/>
    <mergeCell ref="R52:T52"/>
    <mergeCell ref="U52:W52"/>
    <mergeCell ref="X52:Z52"/>
    <mergeCell ref="AA52:AC52"/>
    <mergeCell ref="AD52:AF52"/>
    <mergeCell ref="AG52:AI52"/>
    <mergeCell ref="L53:N53"/>
    <mergeCell ref="O53:Q53"/>
    <mergeCell ref="R53:T53"/>
    <mergeCell ref="U53:W53"/>
    <mergeCell ref="X53:Z53"/>
    <mergeCell ref="AA53:AC53"/>
    <mergeCell ref="A51:C51"/>
    <mergeCell ref="D51:K51"/>
    <mergeCell ref="L51:N51"/>
    <mergeCell ref="O51:Q51"/>
    <mergeCell ref="R51:T51"/>
    <mergeCell ref="U51:W51"/>
    <mergeCell ref="AJ51:AK51"/>
    <mergeCell ref="X51:Z51"/>
    <mergeCell ref="AA51:AC51"/>
    <mergeCell ref="AD51:AF51"/>
    <mergeCell ref="AG51:AI51"/>
    <mergeCell ref="A50:C50"/>
    <mergeCell ref="D50:K50"/>
    <mergeCell ref="L50:N50"/>
    <mergeCell ref="O50:Q50"/>
    <mergeCell ref="R50:T50"/>
    <mergeCell ref="U50:W50"/>
    <mergeCell ref="AJ50:AK50"/>
    <mergeCell ref="A49:C49"/>
    <mergeCell ref="D49:K49"/>
    <mergeCell ref="L49:N49"/>
    <mergeCell ref="O49:Q49"/>
    <mergeCell ref="R49:T49"/>
    <mergeCell ref="U49:W49"/>
    <mergeCell ref="AJ49:AK49"/>
    <mergeCell ref="AG50:AI50"/>
    <mergeCell ref="A48:C48"/>
    <mergeCell ref="D48:K48"/>
    <mergeCell ref="L48:N48"/>
    <mergeCell ref="O48:Q48"/>
    <mergeCell ref="R48:T48"/>
    <mergeCell ref="U48:W48"/>
    <mergeCell ref="AJ48:AK48"/>
    <mergeCell ref="A47:C47"/>
    <mergeCell ref="D47:K47"/>
    <mergeCell ref="L47:N47"/>
    <mergeCell ref="O47:Q47"/>
    <mergeCell ref="R47:T47"/>
    <mergeCell ref="U47:W47"/>
    <mergeCell ref="AJ47:AK47"/>
    <mergeCell ref="X47:Z47"/>
    <mergeCell ref="AA47:AC47"/>
    <mergeCell ref="AD47:AF47"/>
    <mergeCell ref="AG47:AI47"/>
    <mergeCell ref="X48:Z48"/>
    <mergeCell ref="AA48:AC48"/>
    <mergeCell ref="A46:C46"/>
    <mergeCell ref="D46:K46"/>
    <mergeCell ref="L46:N46"/>
    <mergeCell ref="O46:Q46"/>
    <mergeCell ref="R46:T46"/>
    <mergeCell ref="U46:W46"/>
    <mergeCell ref="AJ46:AK46"/>
    <mergeCell ref="A45:C45"/>
    <mergeCell ref="D45:K45"/>
    <mergeCell ref="AJ45:AK45"/>
    <mergeCell ref="L45:N45"/>
    <mergeCell ref="O45:Q45"/>
    <mergeCell ref="R45:T45"/>
    <mergeCell ref="U45:W45"/>
    <mergeCell ref="X46:Z46"/>
    <mergeCell ref="AA46:AC46"/>
    <mergeCell ref="AD46:AF46"/>
    <mergeCell ref="AG46:AI46"/>
    <mergeCell ref="X45:Z45"/>
    <mergeCell ref="AA45:AC45"/>
    <mergeCell ref="A44:C44"/>
    <mergeCell ref="D44:K44"/>
    <mergeCell ref="AJ44:AK44"/>
    <mergeCell ref="A43:C43"/>
    <mergeCell ref="D43:K43"/>
    <mergeCell ref="L43:N43"/>
    <mergeCell ref="O43:Q43"/>
    <mergeCell ref="R43:T43"/>
    <mergeCell ref="U43:W43"/>
    <mergeCell ref="AJ43:AK43"/>
    <mergeCell ref="A42:C42"/>
    <mergeCell ref="D42:K42"/>
    <mergeCell ref="L42:N42"/>
    <mergeCell ref="O42:Q42"/>
    <mergeCell ref="R42:T42"/>
    <mergeCell ref="U42:W42"/>
    <mergeCell ref="AJ42:AK42"/>
    <mergeCell ref="A41:C41"/>
    <mergeCell ref="D41:K41"/>
    <mergeCell ref="L41:N41"/>
    <mergeCell ref="O41:Q41"/>
    <mergeCell ref="R41:T41"/>
    <mergeCell ref="U41:W41"/>
    <mergeCell ref="AJ41:AK41"/>
    <mergeCell ref="X41:Z41"/>
    <mergeCell ref="AA41:AC41"/>
    <mergeCell ref="AD41:AF41"/>
    <mergeCell ref="AG41:AI41"/>
    <mergeCell ref="X42:Z42"/>
    <mergeCell ref="AA42:AC42"/>
    <mergeCell ref="A31:C31"/>
    <mergeCell ref="D31:K31"/>
    <mergeCell ref="L31:N31"/>
    <mergeCell ref="O31:Q31"/>
    <mergeCell ref="R31:T31"/>
    <mergeCell ref="U31:W31"/>
    <mergeCell ref="AJ31:AK31"/>
    <mergeCell ref="A30:C30"/>
    <mergeCell ref="D30:K30"/>
    <mergeCell ref="L30:N30"/>
    <mergeCell ref="O30:Q30"/>
    <mergeCell ref="R30:T30"/>
    <mergeCell ref="U30:W30"/>
    <mergeCell ref="AJ30:AK30"/>
    <mergeCell ref="AG30:AI30"/>
    <mergeCell ref="X31:Z31"/>
    <mergeCell ref="AA31:AC31"/>
    <mergeCell ref="AD31:AF31"/>
    <mergeCell ref="AG31:AI31"/>
    <mergeCell ref="A29:C29"/>
    <mergeCell ref="D29:K29"/>
    <mergeCell ref="L29:N29"/>
    <mergeCell ref="O29:Q29"/>
    <mergeCell ref="R29:T29"/>
    <mergeCell ref="U29:W29"/>
    <mergeCell ref="AJ29:AK29"/>
    <mergeCell ref="A28:C28"/>
    <mergeCell ref="D28:K28"/>
    <mergeCell ref="L28:N28"/>
    <mergeCell ref="O28:Q28"/>
    <mergeCell ref="R28:T28"/>
    <mergeCell ref="U28:W28"/>
    <mergeCell ref="AJ28:AK28"/>
    <mergeCell ref="X28:Z28"/>
    <mergeCell ref="AA28:AC28"/>
    <mergeCell ref="AD28:AF28"/>
    <mergeCell ref="AG28:AI28"/>
    <mergeCell ref="X29:Z29"/>
    <mergeCell ref="AA29:AC29"/>
    <mergeCell ref="A27:C27"/>
    <mergeCell ref="D27:K27"/>
    <mergeCell ref="AJ27:AK27"/>
    <mergeCell ref="A26:C26"/>
    <mergeCell ref="D26:K26"/>
    <mergeCell ref="AJ26:AK26"/>
    <mergeCell ref="L26:N26"/>
    <mergeCell ref="O26:Q26"/>
    <mergeCell ref="R26:T26"/>
    <mergeCell ref="U26:W26"/>
    <mergeCell ref="X26:Z26"/>
    <mergeCell ref="AA26:AC26"/>
    <mergeCell ref="AD26:AF26"/>
    <mergeCell ref="AG26:AI26"/>
    <mergeCell ref="L27:N27"/>
    <mergeCell ref="O27:Q27"/>
    <mergeCell ref="R27:T27"/>
    <mergeCell ref="U27:W27"/>
    <mergeCell ref="X27:Z27"/>
    <mergeCell ref="AA27:AC27"/>
    <mergeCell ref="AD27:AF27"/>
    <mergeCell ref="AG27:AI27"/>
    <mergeCell ref="A25:C25"/>
    <mergeCell ref="D25:K25"/>
    <mergeCell ref="L25:N25"/>
    <mergeCell ref="O25:Q25"/>
    <mergeCell ref="R25:T25"/>
    <mergeCell ref="U25:W25"/>
    <mergeCell ref="AJ25:AK25"/>
    <mergeCell ref="A24:C24"/>
    <mergeCell ref="D24:K24"/>
    <mergeCell ref="AJ24:AK24"/>
    <mergeCell ref="L24:N24"/>
    <mergeCell ref="O24:Q24"/>
    <mergeCell ref="R24:T24"/>
    <mergeCell ref="U24:W24"/>
    <mergeCell ref="X24:Z24"/>
    <mergeCell ref="AA24:AC24"/>
    <mergeCell ref="AD24:AF24"/>
    <mergeCell ref="AG24:AI24"/>
    <mergeCell ref="A23:C23"/>
    <mergeCell ref="D23:K23"/>
    <mergeCell ref="AJ23:AK23"/>
    <mergeCell ref="A22:C22"/>
    <mergeCell ref="D22:K22"/>
    <mergeCell ref="AJ22:AK22"/>
    <mergeCell ref="L23:N23"/>
    <mergeCell ref="O23:Q23"/>
    <mergeCell ref="R23:T23"/>
    <mergeCell ref="U23:W23"/>
    <mergeCell ref="X23:Z23"/>
    <mergeCell ref="AA23:AC23"/>
    <mergeCell ref="AD23:AF23"/>
    <mergeCell ref="AG23:AI23"/>
    <mergeCell ref="L22:N22"/>
    <mergeCell ref="O22:Q22"/>
    <mergeCell ref="R22:T22"/>
    <mergeCell ref="U22:W22"/>
    <mergeCell ref="X22:Z22"/>
    <mergeCell ref="AA22:AC22"/>
    <mergeCell ref="AD22:AF22"/>
    <mergeCell ref="AG22:AI22"/>
    <mergeCell ref="A21:C21"/>
    <mergeCell ref="D21:K21"/>
    <mergeCell ref="AJ21:AK21"/>
    <mergeCell ref="A18:C20"/>
    <mergeCell ref="D18:K20"/>
    <mergeCell ref="X20:Z20"/>
    <mergeCell ref="AA20:AC20"/>
    <mergeCell ref="AD20:AF20"/>
    <mergeCell ref="AG20:AI20"/>
    <mergeCell ref="L19:N19"/>
    <mergeCell ref="AJ18:AK20"/>
    <mergeCell ref="L21:N21"/>
    <mergeCell ref="O21:Q21"/>
    <mergeCell ref="R21:T21"/>
    <mergeCell ref="U21:W21"/>
    <mergeCell ref="X21:Z21"/>
    <mergeCell ref="AA21:AC21"/>
    <mergeCell ref="AD21:AF21"/>
    <mergeCell ref="AG21:AI21"/>
    <mergeCell ref="AL18:AW20"/>
    <mergeCell ref="AL21:AW21"/>
    <mergeCell ref="A16:C16"/>
    <mergeCell ref="D16:E16"/>
    <mergeCell ref="F16:N16"/>
    <mergeCell ref="O16:P16"/>
    <mergeCell ref="Q16:R16"/>
    <mergeCell ref="S16:AJ16"/>
    <mergeCell ref="AK16:AL16"/>
    <mergeCell ref="AM16:AN16"/>
    <mergeCell ref="L20:N20"/>
    <mergeCell ref="O20:Q20"/>
    <mergeCell ref="R20:T20"/>
    <mergeCell ref="U20:W20"/>
    <mergeCell ref="AO16:AW16"/>
    <mergeCell ref="A17:C17"/>
    <mergeCell ref="D17:E17"/>
    <mergeCell ref="F17:N17"/>
    <mergeCell ref="O17:P17"/>
    <mergeCell ref="Q17:R17"/>
    <mergeCell ref="S17:AJ17"/>
    <mergeCell ref="AK17:AL17"/>
    <mergeCell ref="AM17:AN17"/>
    <mergeCell ref="AO17:AW17"/>
    <mergeCell ref="A15:C15"/>
    <mergeCell ref="D15:E15"/>
    <mergeCell ref="F15:N15"/>
    <mergeCell ref="O15:P15"/>
    <mergeCell ref="Q15:R15"/>
    <mergeCell ref="S15:AJ15"/>
    <mergeCell ref="AK15:AL15"/>
    <mergeCell ref="AM15:AN15"/>
    <mergeCell ref="AO15:AW15"/>
    <mergeCell ref="AK13:AL13"/>
    <mergeCell ref="AM13:AN13"/>
    <mergeCell ref="AO13:AW13"/>
    <mergeCell ref="A14:C14"/>
    <mergeCell ref="D14:E14"/>
    <mergeCell ref="F14:N14"/>
    <mergeCell ref="O14:P14"/>
    <mergeCell ref="Q14:R14"/>
    <mergeCell ref="S14:AJ14"/>
    <mergeCell ref="AK14:AL14"/>
    <mergeCell ref="AM14:AN14"/>
    <mergeCell ref="AO14:AW14"/>
    <mergeCell ref="A12:N12"/>
    <mergeCell ref="A13:C13"/>
    <mergeCell ref="D13:E13"/>
    <mergeCell ref="F13:N13"/>
    <mergeCell ref="O13:P13"/>
    <mergeCell ref="Q13:R13"/>
    <mergeCell ref="A11:G11"/>
    <mergeCell ref="H11:N11"/>
    <mergeCell ref="O11:U11"/>
    <mergeCell ref="S13:AJ13"/>
    <mergeCell ref="V11:AJ11"/>
    <mergeCell ref="AK11:AQ11"/>
    <mergeCell ref="AR11:AW11"/>
    <mergeCell ref="A10:G10"/>
    <mergeCell ref="H10:N10"/>
    <mergeCell ref="O10:U10"/>
    <mergeCell ref="V10:AJ10"/>
    <mergeCell ref="AK10:AQ10"/>
    <mergeCell ref="AR10:AW10"/>
    <mergeCell ref="A9:G9"/>
    <mergeCell ref="H9:N9"/>
    <mergeCell ref="O9:U9"/>
    <mergeCell ref="V9:AJ9"/>
    <mergeCell ref="AK9:AQ9"/>
    <mergeCell ref="AR9:AW9"/>
    <mergeCell ref="AK4:AQ5"/>
    <mergeCell ref="A5:G5"/>
    <mergeCell ref="H5:N5"/>
    <mergeCell ref="O5:U5"/>
    <mergeCell ref="V5:AJ5"/>
    <mergeCell ref="AR4:AW5"/>
    <mergeCell ref="A8:G8"/>
    <mergeCell ref="H8:N8"/>
    <mergeCell ref="O8:U8"/>
    <mergeCell ref="V8:AJ8"/>
    <mergeCell ref="AK8:AQ8"/>
    <mergeCell ref="AR8:AW8"/>
    <mergeCell ref="A7:G7"/>
    <mergeCell ref="H7:N7"/>
    <mergeCell ref="O7:U7"/>
    <mergeCell ref="V7:AJ7"/>
    <mergeCell ref="AK7:AQ7"/>
    <mergeCell ref="AR7:AW7"/>
    <mergeCell ref="A6:G6"/>
    <mergeCell ref="H6:N6"/>
    <mergeCell ref="O6:U6"/>
    <mergeCell ref="V6:AJ6"/>
    <mergeCell ref="AK6:AQ6"/>
    <mergeCell ref="AR6:AW6"/>
    <mergeCell ref="BC1:BJ2"/>
    <mergeCell ref="AU1:AW1"/>
    <mergeCell ref="N2:T2"/>
    <mergeCell ref="U2:AW2"/>
    <mergeCell ref="A3:N3"/>
    <mergeCell ref="O3:AJ3"/>
    <mergeCell ref="AK3:AW3"/>
    <mergeCell ref="A1:M2"/>
    <mergeCell ref="N1:T1"/>
    <mergeCell ref="U1:AK1"/>
    <mergeCell ref="AL1:AN1"/>
    <mergeCell ref="AO1:AQ1"/>
    <mergeCell ref="AR1:AT1"/>
    <mergeCell ref="A4:G4"/>
    <mergeCell ref="H4:N4"/>
    <mergeCell ref="O4:U4"/>
    <mergeCell ref="V4:AJ4"/>
    <mergeCell ref="L55:N55"/>
    <mergeCell ref="O55:Q55"/>
    <mergeCell ref="R55:T55"/>
    <mergeCell ref="U55:W55"/>
    <mergeCell ref="AJ55:AK55"/>
    <mergeCell ref="X55:Z55"/>
    <mergeCell ref="AA55:AC55"/>
    <mergeCell ref="AD55:AF55"/>
    <mergeCell ref="AG55:AI55"/>
    <mergeCell ref="X25:Z25"/>
    <mergeCell ref="AA25:AC25"/>
    <mergeCell ref="AD25:AF25"/>
    <mergeCell ref="AG25:AI25"/>
    <mergeCell ref="A55:C55"/>
    <mergeCell ref="D55:K55"/>
    <mergeCell ref="AD29:AF29"/>
    <mergeCell ref="AG29:AI29"/>
    <mergeCell ref="X30:Z30"/>
    <mergeCell ref="AA30:AC30"/>
    <mergeCell ref="AD30:AF30"/>
    <mergeCell ref="U57:W57"/>
    <mergeCell ref="X57:Z57"/>
    <mergeCell ref="AA57:AC57"/>
    <mergeCell ref="AD57:AF57"/>
    <mergeCell ref="AG57:AI57"/>
    <mergeCell ref="AL56:AW56"/>
    <mergeCell ref="AL57:AW57"/>
    <mergeCell ref="AH63:AI63"/>
    <mergeCell ref="L18:AI18"/>
    <mergeCell ref="AD48:AF48"/>
    <mergeCell ref="AG48:AI48"/>
    <mergeCell ref="X49:Z49"/>
    <mergeCell ref="AA49:AC49"/>
    <mergeCell ref="AD49:AF49"/>
    <mergeCell ref="AG49:AI49"/>
    <mergeCell ref="X50:Z50"/>
    <mergeCell ref="AA50:AC50"/>
    <mergeCell ref="AD50:AF50"/>
    <mergeCell ref="AD42:AF42"/>
    <mergeCell ref="AG42:AI42"/>
    <mergeCell ref="X43:Z43"/>
    <mergeCell ref="AA43:AC43"/>
    <mergeCell ref="AD43:AF43"/>
    <mergeCell ref="AG43:AI43"/>
    <mergeCell ref="AD53:AF53"/>
    <mergeCell ref="AG53:AI53"/>
    <mergeCell ref="AD36:AF36"/>
    <mergeCell ref="AG36:AI36"/>
    <mergeCell ref="L44:N44"/>
    <mergeCell ref="O44:Q44"/>
    <mergeCell ref="R44:T44"/>
    <mergeCell ref="U44:W44"/>
    <mergeCell ref="X44:Z44"/>
    <mergeCell ref="AA44:AC44"/>
    <mergeCell ref="AD44:AF44"/>
    <mergeCell ref="AG44:AI44"/>
    <mergeCell ref="AD45:AF45"/>
    <mergeCell ref="AG45:AI45"/>
  </mergeCells>
  <conditionalFormatting sqref="A13:C17">
    <cfRule type="expression" dxfId="324" priority="90">
      <formula>A13=""</formula>
    </cfRule>
    <cfRule type="expression" dxfId="323" priority="89">
      <formula>A13="X"</formula>
    </cfRule>
  </conditionalFormatting>
  <conditionalFormatting sqref="A21:AL57">
    <cfRule type="expression" dxfId="322" priority="12">
      <formula>A21=""</formula>
    </cfRule>
    <cfRule type="expression" dxfId="321" priority="11">
      <formula>A21&lt;&gt;""</formula>
    </cfRule>
  </conditionalFormatting>
  <conditionalFormatting sqref="H4:H11">
    <cfRule type="expression" dxfId="320" priority="68">
      <formula>$H4=""</formula>
    </cfRule>
    <cfRule type="expression" dxfId="319" priority="67">
      <formula>$H4&lt;&gt;""</formula>
    </cfRule>
  </conditionalFormatting>
  <conditionalFormatting sqref="I59:I63">
    <cfRule type="expression" dxfId="318" priority="37">
      <formula>$I59&lt;&gt;""</formula>
    </cfRule>
    <cfRule type="expression" dxfId="317" priority="38">
      <formula>$I59=""</formula>
    </cfRule>
  </conditionalFormatting>
  <conditionalFormatting sqref="O13:P17">
    <cfRule type="expression" dxfId="316" priority="87">
      <formula>O13="X"</formula>
    </cfRule>
    <cfRule type="expression" dxfId="315" priority="88">
      <formula>O13=""</formula>
    </cfRule>
  </conditionalFormatting>
  <conditionalFormatting sqref="O21:AI57">
    <cfRule type="expression" dxfId="314" priority="10">
      <formula>IF($O$19=1,1,0)</formula>
    </cfRule>
  </conditionalFormatting>
  <conditionalFormatting sqref="R21:AI57">
    <cfRule type="expression" dxfId="313" priority="9">
      <formula>IF($O$19=2,1,0)</formula>
    </cfRule>
  </conditionalFormatting>
  <conditionalFormatting sqref="U1:W1 AG1:AK1">
    <cfRule type="expression" dxfId="312" priority="57">
      <formula>$U$1&lt;&gt;""</formula>
    </cfRule>
    <cfRule type="expression" dxfId="311" priority="58">
      <formula>$U$1=""</formula>
    </cfRule>
  </conditionalFormatting>
  <conditionalFormatting sqref="U2:W2 AG2:AW2">
    <cfRule type="expression" dxfId="310" priority="73">
      <formula>$U$2&lt;&gt;""</formula>
    </cfRule>
    <cfRule type="expression" dxfId="309" priority="74">
      <formula>$U$2=""</formula>
    </cfRule>
  </conditionalFormatting>
  <conditionalFormatting sqref="U21:AI57">
    <cfRule type="expression" dxfId="308" priority="8">
      <formula>IF($O$19=3,1,0)</formula>
    </cfRule>
  </conditionalFormatting>
  <conditionalFormatting sqref="V4:W11 AH4:AJ11">
    <cfRule type="expression" dxfId="307" priority="69">
      <formula>$V4&lt;&gt;""</formula>
    </cfRule>
    <cfRule type="expression" dxfId="306" priority="70">
      <formula>$V4=""</formula>
    </cfRule>
  </conditionalFormatting>
  <conditionalFormatting sqref="X21:AI57">
    <cfRule type="expression" dxfId="305" priority="7">
      <formula>IF($O$19=4,1,0)</formula>
    </cfRule>
  </conditionalFormatting>
  <conditionalFormatting sqref="AA13:AB17">
    <cfRule type="expression" dxfId="304" priority="35">
      <formula>AA13="X"</formula>
    </cfRule>
    <cfRule type="expression" dxfId="303" priority="36">
      <formula>AA13=""</formula>
    </cfRule>
  </conditionalFormatting>
  <conditionalFormatting sqref="AA21:AI57">
    <cfRule type="expression" dxfId="302" priority="6">
      <formula>IF($O$19=5,1,0)</formula>
    </cfRule>
  </conditionalFormatting>
  <conditionalFormatting sqref="AD21:AI57">
    <cfRule type="expression" dxfId="301" priority="5">
      <formula>IF($O$19=6,1,0)</formula>
    </cfRule>
  </conditionalFormatting>
  <conditionalFormatting sqref="AG21:AI57">
    <cfRule type="expression" dxfId="300" priority="4">
      <formula>IF($O$19=7,1,0)</formula>
    </cfRule>
  </conditionalFormatting>
  <conditionalFormatting sqref="AJ59:AJ63">
    <cfRule type="expression" dxfId="299" priority="83">
      <formula>$AJ59&lt;&gt;""</formula>
    </cfRule>
    <cfRule type="expression" dxfId="298" priority="84">
      <formula>$AJ59=""</formula>
    </cfRule>
  </conditionalFormatting>
  <conditionalFormatting sqref="AJ21:AK57">
    <cfRule type="cellIs" dxfId="297" priority="3" operator="equal">
      <formula>"No"</formula>
    </cfRule>
    <cfRule type="cellIs" dxfId="296" priority="1" operator="equal">
      <formula>"Nein"</formula>
    </cfRule>
  </conditionalFormatting>
  <conditionalFormatting sqref="AK13:AL17">
    <cfRule type="expression" dxfId="295" priority="85">
      <formula>AK13="X"</formula>
    </cfRule>
    <cfRule type="expression" dxfId="294" priority="86">
      <formula>AK13=""</formula>
    </cfRule>
  </conditionalFormatting>
  <conditionalFormatting sqref="AO1:AQ1">
    <cfRule type="expression" dxfId="293" priority="77">
      <formula>$AO1&lt;&gt;""</formula>
    </cfRule>
    <cfRule type="expression" dxfId="292" priority="78">
      <formula>$AO1=""</formula>
    </cfRule>
  </conditionalFormatting>
  <conditionalFormatting sqref="AR4 AR6 AR7:AW7 AR8 AR9:AW11">
    <cfRule type="expression" dxfId="291" priority="71">
      <formula>$AR4&lt;&gt;""</formula>
    </cfRule>
    <cfRule type="expression" dxfId="290" priority="72">
      <formula>$AR4=""</formula>
    </cfRule>
  </conditionalFormatting>
  <conditionalFormatting sqref="AU1:AW1">
    <cfRule type="expression" dxfId="289" priority="75">
      <formula>$AU1&lt;&gt;""</formula>
    </cfRule>
    <cfRule type="expression" dxfId="288" priority="76">
      <formula>$AU1=""</formula>
    </cfRule>
  </conditionalFormatting>
  <pageMargins left="0.70866141732283472" right="0.70866141732283472" top="0.78740157480314965" bottom="0.78740157480314965" header="0.31496062992125984" footer="0.31496062992125984"/>
  <pageSetup paperSize="9" scale="55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500EFF7-D8DD-4086-A8E7-1FE70AAE4359}">
          <x14:formula1>
            <xm:f>Sprachen!$L$4:$L$5</xm:f>
          </x14:formula1>
          <xm:sqref>AJ21:AK21 AJ22:AK57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/>
  </sheetPr>
  <dimension ref="A1:AZ33"/>
  <sheetViews>
    <sheetView topLeftCell="A4" zoomScaleNormal="100" zoomScaleSheetLayoutView="110" workbookViewId="0">
      <selection sqref="A1:M2"/>
    </sheetView>
  </sheetViews>
  <sheetFormatPr baseColWidth="10" defaultColWidth="11" defaultRowHeight="13.85" x14ac:dyDescent="0.25"/>
  <cols>
    <col min="1" max="7" width="2.08984375" customWidth="1"/>
    <col min="8" max="30" width="3.6328125" customWidth="1"/>
    <col min="31" max="34" width="2.08984375" customWidth="1"/>
    <col min="35" max="40" width="2.6328125" customWidth="1"/>
    <col min="41" max="47" width="11" hidden="1" customWidth="1"/>
  </cols>
  <sheetData>
    <row r="1" spans="1:51" ht="29.95" customHeight="1" x14ac:dyDescent="0.25">
      <c r="A1" s="1445" t="str">
        <f>Sprachen!L312</f>
        <v>Selbstbeurteilung Produkt</v>
      </c>
      <c r="B1" s="1445"/>
      <c r="C1" s="1445"/>
      <c r="D1" s="1445"/>
      <c r="E1" s="1445"/>
      <c r="F1" s="1445"/>
      <c r="G1" s="1445"/>
      <c r="H1" s="1445"/>
      <c r="I1" s="1445"/>
      <c r="J1" s="1445"/>
      <c r="K1" s="1445"/>
      <c r="L1" s="1445"/>
      <c r="M1" s="1445"/>
      <c r="N1" s="1450"/>
      <c r="O1" s="1450"/>
      <c r="P1" s="1450"/>
      <c r="Q1" s="1450"/>
      <c r="R1" s="1450"/>
      <c r="S1" s="1450"/>
      <c r="T1" s="1450"/>
      <c r="U1" s="1450"/>
      <c r="V1" s="1450"/>
      <c r="W1" s="1450"/>
      <c r="X1" s="1450"/>
      <c r="Y1" s="1450"/>
      <c r="Z1" s="1450"/>
      <c r="AA1" s="1450"/>
      <c r="AB1" s="1450"/>
      <c r="AC1" s="1450"/>
      <c r="AD1" s="1450"/>
      <c r="AE1" s="1450"/>
      <c r="AF1" s="1450"/>
      <c r="AG1" s="1450"/>
      <c r="AH1" s="1450"/>
      <c r="AI1" s="1450"/>
      <c r="AJ1" s="1450"/>
      <c r="AK1" s="1450"/>
      <c r="AL1" s="1450"/>
      <c r="AM1" s="1450"/>
      <c r="AN1" s="1450"/>
      <c r="AP1" t="s">
        <v>899</v>
      </c>
      <c r="AV1" s="87"/>
      <c r="AW1" s="87"/>
      <c r="AX1" s="87"/>
      <c r="AY1" s="87"/>
    </row>
    <row r="2" spans="1:51" ht="29.95" customHeight="1" thickBot="1" x14ac:dyDescent="0.3">
      <c r="A2" s="1446"/>
      <c r="B2" s="1446"/>
      <c r="C2" s="1446"/>
      <c r="D2" s="1446"/>
      <c r="E2" s="1446"/>
      <c r="F2" s="1446"/>
      <c r="G2" s="1446"/>
      <c r="H2" s="1446"/>
      <c r="I2" s="1446"/>
      <c r="J2" s="1446"/>
      <c r="K2" s="1446"/>
      <c r="L2" s="1446"/>
      <c r="M2" s="1446"/>
      <c r="N2" s="155" t="str">
        <f>Sprachen!L255</f>
        <v>Organisation</v>
      </c>
      <c r="O2" s="155"/>
      <c r="P2" s="155"/>
      <c r="Q2" s="155"/>
      <c r="R2" s="155"/>
      <c r="S2" s="155"/>
      <c r="T2" s="155"/>
      <c r="U2" s="156" t="str">
        <f>IF('Deckblatt '!U2&lt;&gt;"",'Deckblatt '!U2,"")</f>
        <v/>
      </c>
      <c r="V2" s="156"/>
      <c r="W2" s="156"/>
      <c r="X2" s="156"/>
      <c r="Y2" s="156"/>
      <c r="Z2" s="156"/>
      <c r="AA2" s="156"/>
      <c r="AB2" s="156"/>
      <c r="AC2" s="156"/>
      <c r="AD2" s="156"/>
      <c r="AE2" s="156"/>
      <c r="AF2" s="156"/>
      <c r="AG2" s="156"/>
      <c r="AH2" s="156"/>
      <c r="AI2" s="156"/>
      <c r="AJ2" s="156"/>
      <c r="AK2" s="156"/>
      <c r="AL2" s="156"/>
      <c r="AM2" s="156"/>
      <c r="AN2" s="156"/>
      <c r="AV2" s="87"/>
      <c r="AW2" s="87"/>
      <c r="AX2" s="87"/>
      <c r="AY2" s="87"/>
    </row>
    <row r="3" spans="1:51" s="11" customFormat="1" ht="20.3" customHeight="1" thickTop="1" thickBot="1" x14ac:dyDescent="0.3">
      <c r="A3" s="198" t="str">
        <f>Sprachen!L46</f>
        <v>Angaben zur Organisation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 t="str">
        <f>Sprachen!L44</f>
        <v>Angaben zu Mustern</v>
      </c>
      <c r="P3" s="198"/>
      <c r="Q3" s="198"/>
      <c r="R3" s="198"/>
      <c r="S3" s="198"/>
      <c r="T3" s="198"/>
      <c r="U3" s="198"/>
      <c r="V3" s="198"/>
      <c r="W3" s="198"/>
      <c r="X3" s="198"/>
      <c r="Y3" s="198"/>
      <c r="Z3" s="198"/>
      <c r="AA3" s="198"/>
      <c r="AB3" s="198" t="str">
        <f>Sprachen!L45</f>
        <v>Angaben zum Kunden</v>
      </c>
      <c r="AC3" s="198"/>
      <c r="AD3" s="198"/>
      <c r="AE3" s="198"/>
      <c r="AF3" s="198"/>
      <c r="AG3" s="198"/>
      <c r="AH3" s="198"/>
      <c r="AI3" s="198"/>
      <c r="AJ3" s="198"/>
      <c r="AK3" s="198"/>
      <c r="AL3" s="198"/>
      <c r="AM3" s="198"/>
      <c r="AN3" s="198"/>
      <c r="AP3"/>
      <c r="AQ3"/>
      <c r="AR3"/>
      <c r="AS3"/>
      <c r="AV3" s="88"/>
      <c r="AW3" s="88"/>
      <c r="AX3" s="88"/>
      <c r="AY3" s="88"/>
    </row>
    <row r="4" spans="1:51" ht="20.3" customHeight="1" thickTop="1" x14ac:dyDescent="0.25">
      <c r="A4" s="221" t="str">
        <f>Sprachen!L75</f>
        <v>Berichtsnummer</v>
      </c>
      <c r="B4" s="222"/>
      <c r="C4" s="222"/>
      <c r="D4" s="222"/>
      <c r="E4" s="222"/>
      <c r="F4" s="222"/>
      <c r="G4" s="223"/>
      <c r="H4" s="1042" t="str">
        <f>IF('Deckblatt '!H16&lt;&gt;"",'Deckblatt '!H16,"")</f>
        <v/>
      </c>
      <c r="I4" s="1043"/>
      <c r="J4" s="1043"/>
      <c r="K4" s="1043"/>
      <c r="L4" s="1043"/>
      <c r="M4" s="1043"/>
      <c r="N4" s="1044"/>
      <c r="O4" s="227" t="str">
        <f>Sprachen!L198</f>
        <v>Lieferscheinnummer</v>
      </c>
      <c r="P4" s="228"/>
      <c r="Q4" s="228"/>
      <c r="R4" s="228"/>
      <c r="S4" s="228"/>
      <c r="T4" s="228"/>
      <c r="U4" s="229"/>
      <c r="V4" s="1045" t="str">
        <f>IF('Deckblatt '!V16&lt;&gt;"",'Deckblatt '!V16,"")</f>
        <v/>
      </c>
      <c r="W4" s="1046"/>
      <c r="X4" s="1046"/>
      <c r="Y4" s="1046"/>
      <c r="Z4" s="1046"/>
      <c r="AA4" s="1047"/>
      <c r="AB4" s="233" t="str">
        <f>Sprachen!L187</f>
        <v>Kunde</v>
      </c>
      <c r="AC4" s="234"/>
      <c r="AD4" s="234"/>
      <c r="AE4" s="234"/>
      <c r="AF4" s="234"/>
      <c r="AG4" s="234"/>
      <c r="AH4" s="235"/>
      <c r="AI4" s="242" t="str">
        <f>IF('Deckblatt '!A10&lt;&gt;"",'Deckblatt '!A10,"")</f>
        <v/>
      </c>
      <c r="AJ4" s="243"/>
      <c r="AK4" s="243"/>
      <c r="AL4" s="243"/>
      <c r="AM4" s="243"/>
      <c r="AN4" s="244"/>
      <c r="AV4" s="87"/>
      <c r="AW4" s="87"/>
      <c r="AX4" s="87"/>
      <c r="AY4" s="87"/>
    </row>
    <row r="5" spans="1:51" ht="20.3" customHeight="1" x14ac:dyDescent="0.25">
      <c r="A5" s="209" t="str">
        <f>Sprachen!L77</f>
        <v>Berichtsversion</v>
      </c>
      <c r="B5" s="210"/>
      <c r="C5" s="210"/>
      <c r="D5" s="210"/>
      <c r="E5" s="210"/>
      <c r="F5" s="210"/>
      <c r="G5" s="211"/>
      <c r="H5" s="1048" t="str">
        <f>IF('Deckblatt '!H17&lt;&gt;"",'Deckblatt '!H17,"")</f>
        <v/>
      </c>
      <c r="I5" s="1049"/>
      <c r="J5" s="1049"/>
      <c r="K5" s="1049"/>
      <c r="L5" s="1049"/>
      <c r="M5" s="1049"/>
      <c r="N5" s="1050"/>
      <c r="O5" s="239" t="str">
        <f>Sprachen!L197</f>
        <v>Liefermenge</v>
      </c>
      <c r="P5" s="240"/>
      <c r="Q5" s="240"/>
      <c r="R5" s="240"/>
      <c r="S5" s="240"/>
      <c r="T5" s="240"/>
      <c r="U5" s="241"/>
      <c r="V5" s="1447" t="str">
        <f>IF('Deckblatt '!V17&lt;&gt;"",'Deckblatt '!V17,"")</f>
        <v/>
      </c>
      <c r="W5" s="1448"/>
      <c r="X5" s="1448"/>
      <c r="Y5" s="1448"/>
      <c r="Z5" s="1448"/>
      <c r="AA5" s="1449"/>
      <c r="AB5" s="236"/>
      <c r="AC5" s="237"/>
      <c r="AD5" s="237"/>
      <c r="AE5" s="237"/>
      <c r="AF5" s="237"/>
      <c r="AG5" s="237"/>
      <c r="AH5" s="238"/>
      <c r="AI5" s="245"/>
      <c r="AJ5" s="246"/>
      <c r="AK5" s="246"/>
      <c r="AL5" s="246"/>
      <c r="AM5" s="246"/>
      <c r="AN5" s="247"/>
      <c r="AV5" s="87"/>
      <c r="AW5" s="87"/>
      <c r="AX5" s="87"/>
      <c r="AY5" s="87"/>
    </row>
    <row r="6" spans="1:51" ht="20.3" customHeight="1" x14ac:dyDescent="0.25">
      <c r="A6" s="209" t="str">
        <f>Sprachen!L199</f>
        <v>Lieferstandort</v>
      </c>
      <c r="B6" s="210"/>
      <c r="C6" s="210"/>
      <c r="D6" s="210"/>
      <c r="E6" s="210"/>
      <c r="F6" s="210"/>
      <c r="G6" s="211"/>
      <c r="H6" s="1048" t="str">
        <f>IF('Deckblatt '!H18&lt;&gt;"",'Deckblatt '!H18,"")</f>
        <v/>
      </c>
      <c r="I6" s="1049"/>
      <c r="J6" s="1049"/>
      <c r="K6" s="1049"/>
      <c r="L6" s="1049"/>
      <c r="M6" s="1049"/>
      <c r="N6" s="1050"/>
      <c r="O6" s="209" t="str">
        <f>Sprachen!L89</f>
        <v>Chargennummer</v>
      </c>
      <c r="P6" s="210"/>
      <c r="Q6" s="210"/>
      <c r="R6" s="210"/>
      <c r="S6" s="210"/>
      <c r="T6" s="210"/>
      <c r="U6" s="211"/>
      <c r="V6" s="1447" t="str">
        <f>IF('Deckblatt '!V18&lt;&gt;"",'Deckblatt '!V18,"")</f>
        <v/>
      </c>
      <c r="W6" s="1448"/>
      <c r="X6" s="1448"/>
      <c r="Y6" s="1448"/>
      <c r="Z6" s="1448"/>
      <c r="AA6" s="1449"/>
      <c r="AB6" s="215" t="str">
        <f>Sprachen!L87</f>
        <v>Bestellnr. PPF-Muster</v>
      </c>
      <c r="AC6" s="216"/>
      <c r="AD6" s="216"/>
      <c r="AE6" s="216"/>
      <c r="AF6" s="216"/>
      <c r="AG6" s="216"/>
      <c r="AH6" s="217"/>
      <c r="AI6" s="1048" t="str">
        <f>IF('Deckblatt '!AI18&lt;&gt;"",'Deckblatt '!AI18,"")</f>
        <v/>
      </c>
      <c r="AJ6" s="1049"/>
      <c r="AK6" s="1049"/>
      <c r="AL6" s="1049"/>
      <c r="AM6" s="1049"/>
      <c r="AN6" s="1050"/>
      <c r="AV6" s="87"/>
      <c r="AW6" s="87"/>
      <c r="AX6" s="87"/>
      <c r="AY6" s="87"/>
    </row>
    <row r="7" spans="1:51" ht="20.3" customHeight="1" thickBot="1" x14ac:dyDescent="0.3">
      <c r="A7" s="266" t="str">
        <f>Sprachen!L276</f>
        <v>Produktionsstandort</v>
      </c>
      <c r="B7" s="267"/>
      <c r="C7" s="267"/>
      <c r="D7" s="267"/>
      <c r="E7" s="267"/>
      <c r="F7" s="267"/>
      <c r="G7" s="268"/>
      <c r="H7" s="1054" t="str">
        <f>IF('Deckblatt '!H19&lt;&gt;"",'Deckblatt '!H19,"")</f>
        <v/>
      </c>
      <c r="I7" s="1055"/>
      <c r="J7" s="1055"/>
      <c r="K7" s="1055"/>
      <c r="L7" s="1055"/>
      <c r="M7" s="1055"/>
      <c r="N7" s="1056"/>
      <c r="O7" s="272" t="str">
        <f>Sprachen!L217</f>
        <v>Mustergewicht [kg]</v>
      </c>
      <c r="P7" s="273"/>
      <c r="Q7" s="273"/>
      <c r="R7" s="273"/>
      <c r="S7" s="273"/>
      <c r="T7" s="273"/>
      <c r="U7" s="274"/>
      <c r="V7" s="1060" t="str">
        <f>IF('Deckblatt '!V19&lt;&gt;"",'Deckblatt '!V19,"")</f>
        <v/>
      </c>
      <c r="W7" s="1061"/>
      <c r="X7" s="1061"/>
      <c r="Y7" s="1061"/>
      <c r="Z7" s="1061"/>
      <c r="AA7" s="1062"/>
      <c r="AB7" s="278" t="str">
        <f>Sprachen!L14</f>
        <v>Abladestelle</v>
      </c>
      <c r="AC7" s="279"/>
      <c r="AD7" s="279"/>
      <c r="AE7" s="279"/>
      <c r="AF7" s="279"/>
      <c r="AG7" s="279"/>
      <c r="AH7" s="280"/>
      <c r="AI7" s="1268" t="str">
        <f>IF('Deckblatt '!AI19&lt;&gt;"",'Deckblatt '!AI19,"")</f>
        <v/>
      </c>
      <c r="AJ7" s="1269"/>
      <c r="AK7" s="1269"/>
      <c r="AL7" s="1269"/>
      <c r="AM7" s="1269"/>
      <c r="AN7" s="1270"/>
      <c r="AV7" s="87"/>
      <c r="AW7" s="87"/>
      <c r="AX7" s="87"/>
      <c r="AY7" s="87"/>
    </row>
    <row r="8" spans="1:51" ht="20.3" customHeight="1" x14ac:dyDescent="0.25">
      <c r="A8" s="1072" t="str">
        <f>Sprachen!L304</f>
        <v>Sachnummer</v>
      </c>
      <c r="B8" s="1073"/>
      <c r="C8" s="1073"/>
      <c r="D8" s="1073"/>
      <c r="E8" s="1073"/>
      <c r="F8" s="1073"/>
      <c r="G8" s="1074"/>
      <c r="H8" s="1075" t="str">
        <f>IF('Deckblatt '!H20&lt;&gt;"",'Deckblatt '!H20,"")</f>
        <v/>
      </c>
      <c r="I8" s="1076"/>
      <c r="J8" s="1076"/>
      <c r="K8" s="1076"/>
      <c r="L8" s="1076"/>
      <c r="M8" s="1076"/>
      <c r="N8" s="1077"/>
      <c r="O8" s="1256" t="str">
        <f>Sprachen!L166</f>
        <v>Hardwarestand</v>
      </c>
      <c r="P8" s="1257"/>
      <c r="Q8" s="1257"/>
      <c r="R8" s="1257"/>
      <c r="S8" s="1257"/>
      <c r="T8" s="1257"/>
      <c r="U8" s="1258"/>
      <c r="V8" s="1454" t="str">
        <f>IF('Deckblatt '!V20&lt;&gt;"",'Deckblatt '!V20,"")</f>
        <v/>
      </c>
      <c r="W8" s="1455"/>
      <c r="X8" s="1455"/>
      <c r="Y8" s="1455"/>
      <c r="Z8" s="1455"/>
      <c r="AA8" s="1456"/>
      <c r="AB8" s="260" t="str">
        <f>Sprachen!L304</f>
        <v>Sachnummer</v>
      </c>
      <c r="AC8" s="261"/>
      <c r="AD8" s="261"/>
      <c r="AE8" s="261"/>
      <c r="AF8" s="261"/>
      <c r="AG8" s="261"/>
      <c r="AH8" s="262"/>
      <c r="AI8" s="1262" t="str">
        <f>IF('Deckblatt '!AI20&lt;&gt;"",'Deckblatt '!AI20,"")</f>
        <v/>
      </c>
      <c r="AJ8" s="1263"/>
      <c r="AK8" s="1263"/>
      <c r="AL8" s="1263"/>
      <c r="AM8" s="1263"/>
      <c r="AN8" s="1264"/>
      <c r="AV8" s="87"/>
      <c r="AW8" s="87"/>
      <c r="AX8" s="87"/>
      <c r="AY8" s="87"/>
    </row>
    <row r="9" spans="1:51" ht="20.3" customHeight="1" x14ac:dyDescent="0.25">
      <c r="A9" s="209" t="str">
        <f>Sprachen!L65</f>
        <v>Benennung</v>
      </c>
      <c r="B9" s="210"/>
      <c r="C9" s="210"/>
      <c r="D9" s="210"/>
      <c r="E9" s="210"/>
      <c r="F9" s="210"/>
      <c r="G9" s="211"/>
      <c r="H9" s="1048" t="str">
        <f>IF('Deckblatt '!H21&lt;&gt;"",'Deckblatt '!H21,"")</f>
        <v/>
      </c>
      <c r="I9" s="1049"/>
      <c r="J9" s="1049"/>
      <c r="K9" s="1049"/>
      <c r="L9" s="1049"/>
      <c r="M9" s="1049"/>
      <c r="N9" s="1050"/>
      <c r="O9" s="239" t="str">
        <f>Sprachen!L98</f>
        <v>Diagnosestand</v>
      </c>
      <c r="P9" s="240"/>
      <c r="Q9" s="240"/>
      <c r="R9" s="240"/>
      <c r="S9" s="240"/>
      <c r="T9" s="240"/>
      <c r="U9" s="241"/>
      <c r="V9" s="1447" t="str">
        <f>IF('Deckblatt '!V21&lt;&gt;"",'Deckblatt '!V21,"")</f>
        <v/>
      </c>
      <c r="W9" s="1448"/>
      <c r="X9" s="1448"/>
      <c r="Y9" s="1448"/>
      <c r="Z9" s="1448"/>
      <c r="AA9" s="1449"/>
      <c r="AB9" s="1451" t="str">
        <f>Sprachen!L65</f>
        <v>Benennung</v>
      </c>
      <c r="AC9" s="1452"/>
      <c r="AD9" s="1452"/>
      <c r="AE9" s="1452"/>
      <c r="AF9" s="1452"/>
      <c r="AG9" s="1452"/>
      <c r="AH9" s="1453"/>
      <c r="AI9" s="1069" t="str">
        <f>IF('Deckblatt '!AI21&lt;&gt;"",'Deckblatt '!AI21,"")</f>
        <v/>
      </c>
      <c r="AJ9" s="1070"/>
      <c r="AK9" s="1070"/>
      <c r="AL9" s="1070"/>
      <c r="AM9" s="1070"/>
      <c r="AN9" s="1071"/>
      <c r="AV9" s="87"/>
      <c r="AW9" s="87"/>
      <c r="AX9" s="87"/>
      <c r="AY9" s="87"/>
    </row>
    <row r="10" spans="1:51" ht="20.3" customHeight="1" x14ac:dyDescent="0.25">
      <c r="A10" s="209" t="str">
        <f>Sprachen!L374</f>
        <v>Zeichnungsnummer</v>
      </c>
      <c r="B10" s="210"/>
      <c r="C10" s="210"/>
      <c r="D10" s="210"/>
      <c r="E10" s="210"/>
      <c r="F10" s="210"/>
      <c r="G10" s="211"/>
      <c r="H10" s="1048" t="str">
        <f>IF('Deckblatt '!H22&lt;&gt;"",'Deckblatt '!H22,"")</f>
        <v/>
      </c>
      <c r="I10" s="1049"/>
      <c r="J10" s="1049"/>
      <c r="K10" s="1049"/>
      <c r="L10" s="1049"/>
      <c r="M10" s="1049"/>
      <c r="N10" s="1050"/>
      <c r="O10" s="239" t="str">
        <f>Sprachen!L326</f>
        <v>Softwarestand</v>
      </c>
      <c r="P10" s="240"/>
      <c r="Q10" s="240"/>
      <c r="R10" s="240"/>
      <c r="S10" s="240"/>
      <c r="T10" s="240"/>
      <c r="U10" s="241"/>
      <c r="V10" s="1447" t="str">
        <f>IF('Deckblatt '!V22&lt;&gt;"",'Deckblatt '!V22,"")</f>
        <v/>
      </c>
      <c r="W10" s="1448"/>
      <c r="X10" s="1448"/>
      <c r="Y10" s="1448"/>
      <c r="Z10" s="1448"/>
      <c r="AA10" s="1449"/>
      <c r="AB10" s="1451" t="str">
        <f>Sprachen!L374</f>
        <v>Zeichnungsnummer</v>
      </c>
      <c r="AC10" s="1452"/>
      <c r="AD10" s="1452"/>
      <c r="AE10" s="1452"/>
      <c r="AF10" s="1452"/>
      <c r="AG10" s="1452"/>
      <c r="AH10" s="1453"/>
      <c r="AI10" s="1105" t="str">
        <f>IF('Deckblatt '!AI22&lt;&gt;"",'Deckblatt '!AI22,"")</f>
        <v/>
      </c>
      <c r="AJ10" s="1106"/>
      <c r="AK10" s="1106"/>
      <c r="AL10" s="1106"/>
      <c r="AM10" s="1106"/>
      <c r="AN10" s="1107"/>
      <c r="AV10" s="87"/>
      <c r="AW10" s="87"/>
      <c r="AX10" s="87"/>
      <c r="AY10" s="87"/>
    </row>
    <row r="11" spans="1:51" ht="20.3" customHeight="1" thickBot="1" x14ac:dyDescent="0.3">
      <c r="A11" s="1090" t="str">
        <f>Sprachen!L361</f>
        <v>Version/ Datum</v>
      </c>
      <c r="B11" s="1091"/>
      <c r="C11" s="1091"/>
      <c r="D11" s="1091"/>
      <c r="E11" s="1091"/>
      <c r="F11" s="1091"/>
      <c r="G11" s="1092"/>
      <c r="H11" s="1093" t="str">
        <f>IF('Deckblatt '!H23&lt;&gt;"",'Deckblatt '!H23,"")</f>
        <v/>
      </c>
      <c r="I11" s="1094"/>
      <c r="J11" s="1094"/>
      <c r="K11" s="1094"/>
      <c r="L11" s="1094"/>
      <c r="M11" s="1094"/>
      <c r="N11" s="1095"/>
      <c r="O11" s="1096" t="str">
        <f>Sprachen!L177</f>
        <v>Kennung/DUNS</v>
      </c>
      <c r="P11" s="1097"/>
      <c r="Q11" s="1097"/>
      <c r="R11" s="1097"/>
      <c r="S11" s="1097"/>
      <c r="T11" s="1097"/>
      <c r="U11" s="1098"/>
      <c r="V11" s="1099" t="str">
        <f>IF('Deckblatt '!V23&lt;&gt;"",'Deckblatt '!V23,"")</f>
        <v/>
      </c>
      <c r="W11" s="1100"/>
      <c r="X11" s="1100"/>
      <c r="Y11" s="1100"/>
      <c r="Z11" s="1100"/>
      <c r="AA11" s="1101"/>
      <c r="AB11" s="1457" t="str">
        <f>Sprachen!L361</f>
        <v>Version/ Datum</v>
      </c>
      <c r="AC11" s="1458"/>
      <c r="AD11" s="1458"/>
      <c r="AE11" s="1458"/>
      <c r="AF11" s="1458"/>
      <c r="AG11" s="1458"/>
      <c r="AH11" s="1459"/>
      <c r="AI11" s="1102" t="str">
        <f>IF('Deckblatt '!AI23&lt;&gt;"",'Deckblatt '!AI23,"")</f>
        <v/>
      </c>
      <c r="AJ11" s="1103"/>
      <c r="AK11" s="1103"/>
      <c r="AL11" s="1103"/>
      <c r="AM11" s="1103"/>
      <c r="AN11" s="1104"/>
      <c r="AV11" s="87"/>
      <c r="AW11" s="87"/>
      <c r="AX11" s="87"/>
      <c r="AY11" s="87"/>
    </row>
    <row r="12" spans="1:51" ht="20.3" customHeight="1" thickTop="1" thickBot="1" x14ac:dyDescent="0.3">
      <c r="A12" s="1271" t="str">
        <f>IF('Deckblatt '!A24:N24&lt;&gt;"",'Deckblatt '!A24:N24,"")</f>
        <v>-</v>
      </c>
      <c r="B12" s="1272"/>
      <c r="C12" s="1272"/>
      <c r="D12" s="1272"/>
      <c r="E12" s="1272"/>
      <c r="F12" s="1272"/>
      <c r="G12" s="1272"/>
      <c r="H12" s="1272"/>
      <c r="I12" s="1272"/>
      <c r="J12" s="1272"/>
      <c r="K12" s="1272"/>
      <c r="L12" s="1272"/>
      <c r="M12" s="1272"/>
      <c r="N12" s="1273"/>
      <c r="O12" s="82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  <c r="AL12" s="83"/>
      <c r="AM12" s="83"/>
      <c r="AN12" s="84"/>
      <c r="AV12" s="90"/>
      <c r="AW12" s="87"/>
      <c r="AX12" s="87"/>
      <c r="AY12" s="87"/>
    </row>
    <row r="13" spans="1:51" s="23" customFormat="1" ht="39.9" customHeight="1" thickTop="1" thickBot="1" x14ac:dyDescent="0.25">
      <c r="A13" s="1471" t="str">
        <f>Sprachen!L172</f>
        <v>Kategorie</v>
      </c>
      <c r="B13" s="1472"/>
      <c r="C13" s="1473"/>
      <c r="D13" s="1473"/>
      <c r="E13" s="1473"/>
      <c r="F13" s="1473"/>
      <c r="G13" s="1473" t="str">
        <f>Sprachen!L6</f>
        <v>Anforderungen erfüllt</v>
      </c>
      <c r="H13" s="1473"/>
      <c r="I13" s="1473"/>
      <c r="J13" s="1473"/>
      <c r="K13" s="1473"/>
      <c r="L13" s="1473"/>
      <c r="M13" s="1473"/>
      <c r="N13" s="1473"/>
      <c r="O13" s="1473" t="str">
        <f>Sprachen!L7</f>
        <v>Anforderungen nicht vollständig erfüllt</v>
      </c>
      <c r="P13" s="1473"/>
      <c r="Q13" s="1473"/>
      <c r="R13" s="1473"/>
      <c r="S13" s="1473"/>
      <c r="T13" s="1473"/>
      <c r="U13" s="1473"/>
      <c r="V13" s="1473"/>
      <c r="W13" s="1473" t="str">
        <f>Sprachen!L8</f>
        <v>Anforderungen nicht erfüllt</v>
      </c>
      <c r="X13" s="1473"/>
      <c r="Y13" s="1473"/>
      <c r="Z13" s="1473"/>
      <c r="AA13" s="1473"/>
      <c r="AB13" s="1473"/>
      <c r="AC13" s="1473"/>
      <c r="AD13" s="1473"/>
      <c r="AE13" s="1474" t="str">
        <f>Sprachen!L380</f>
        <v>Nicht anwendbar</v>
      </c>
      <c r="AF13" s="1475"/>
      <c r="AG13" s="1476" t="str">
        <f>Sprachen!L63</f>
        <v>Bemerkung/Maßnahmen + Termin 
(sofern nicht OK ausgewählt) (5)</v>
      </c>
      <c r="AH13" s="1477"/>
      <c r="AI13" s="1477"/>
      <c r="AJ13" s="1477"/>
      <c r="AK13" s="1477"/>
      <c r="AL13" s="1477"/>
      <c r="AM13" s="1477"/>
      <c r="AN13" s="1478"/>
      <c r="AO13" s="33" t="s">
        <v>991</v>
      </c>
      <c r="AP13" s="33" t="s">
        <v>992</v>
      </c>
      <c r="AQ13" s="33" t="s">
        <v>993</v>
      </c>
      <c r="AR13" s="33" t="s">
        <v>994</v>
      </c>
      <c r="AS13" s="33"/>
      <c r="AT13" s="125"/>
      <c r="AU13" s="125"/>
      <c r="AV13" s="24"/>
      <c r="AW13" s="22"/>
    </row>
    <row r="14" spans="1:51" s="25" customFormat="1" ht="39.9" customHeight="1" x14ac:dyDescent="0.25">
      <c r="A14" s="1460" t="str">
        <f>Sprachen!L205</f>
        <v>Maß</v>
      </c>
      <c r="B14" s="1461"/>
      <c r="C14" s="1461"/>
      <c r="D14" s="1461"/>
      <c r="E14" s="1461"/>
      <c r="F14" s="1462"/>
      <c r="G14" s="1466" t="str">
        <f>Sprachen!L206</f>
        <v>Maßlich i. O., 
keine Nacharbeit</v>
      </c>
      <c r="H14" s="1466"/>
      <c r="I14" s="1466"/>
      <c r="J14" s="1466"/>
      <c r="K14" s="1466"/>
      <c r="L14" s="1466"/>
      <c r="M14" s="1466"/>
      <c r="N14" s="1466"/>
      <c r="O14" s="1466" t="str">
        <f>Sprachen!L207</f>
        <v xml:space="preserve">Maßlich i. O. 
mit Nacharbeit oder unkritische Werte n. i. O. </v>
      </c>
      <c r="P14" s="1467"/>
      <c r="Q14" s="1467"/>
      <c r="R14" s="1467"/>
      <c r="S14" s="1467"/>
      <c r="T14" s="1467"/>
      <c r="U14" s="1467"/>
      <c r="V14" s="1467"/>
      <c r="W14" s="1466" t="str">
        <f>Sprachen!L208</f>
        <v>Maßlich n. i. O.</v>
      </c>
      <c r="X14" s="1466"/>
      <c r="Y14" s="1466"/>
      <c r="Z14" s="1466"/>
      <c r="AA14" s="1466"/>
      <c r="AB14" s="1466"/>
      <c r="AC14" s="1466"/>
      <c r="AD14" s="1467"/>
      <c r="AE14" s="1479"/>
      <c r="AF14" s="1480"/>
      <c r="AG14" s="1483"/>
      <c r="AH14" s="1483"/>
      <c r="AI14" s="1483"/>
      <c r="AJ14" s="1483"/>
      <c r="AK14" s="1483"/>
      <c r="AL14" s="1483"/>
      <c r="AM14" s="1483"/>
      <c r="AN14" s="1484"/>
      <c r="AO14" s="27"/>
      <c r="AP14" s="27"/>
      <c r="AQ14" s="27"/>
      <c r="AR14" s="27"/>
      <c r="AS14" s="126"/>
      <c r="AT14" s="27"/>
      <c r="AU14" s="27"/>
      <c r="AV14" s="28"/>
      <c r="AW14" s="22"/>
    </row>
    <row r="15" spans="1:51" s="25" customFormat="1" ht="20.3" customHeight="1" thickBot="1" x14ac:dyDescent="0.3">
      <c r="A15" s="1463"/>
      <c r="B15" s="1464"/>
      <c r="C15" s="1464"/>
      <c r="D15" s="1464"/>
      <c r="E15" s="1464"/>
      <c r="F15" s="1465"/>
      <c r="G15" s="1468"/>
      <c r="H15" s="1469"/>
      <c r="I15" s="1469"/>
      <c r="J15" s="1469"/>
      <c r="K15" s="1469"/>
      <c r="L15" s="1469"/>
      <c r="M15" s="1469"/>
      <c r="N15" s="1470"/>
      <c r="O15" s="1468"/>
      <c r="P15" s="1469"/>
      <c r="Q15" s="1469"/>
      <c r="R15" s="1469"/>
      <c r="S15" s="1469"/>
      <c r="T15" s="1469"/>
      <c r="U15" s="1469"/>
      <c r="V15" s="1470"/>
      <c r="W15" s="1468"/>
      <c r="X15" s="1469"/>
      <c r="Y15" s="1469"/>
      <c r="Z15" s="1469"/>
      <c r="AA15" s="1469"/>
      <c r="AB15" s="1469"/>
      <c r="AC15" s="1469"/>
      <c r="AD15" s="1470"/>
      <c r="AE15" s="1481"/>
      <c r="AF15" s="1482"/>
      <c r="AG15" s="1485"/>
      <c r="AH15" s="1485"/>
      <c r="AI15" s="1485"/>
      <c r="AJ15" s="1485"/>
      <c r="AK15" s="1485"/>
      <c r="AL15" s="1485"/>
      <c r="AM15" s="1485"/>
      <c r="AN15" s="1486"/>
      <c r="AO15" s="27" t="b">
        <f>G15="X"</f>
        <v>0</v>
      </c>
      <c r="AP15" s="27" t="b">
        <f>O15="X"</f>
        <v>0</v>
      </c>
      <c r="AQ15" s="27" t="b">
        <f>W15="X"</f>
        <v>0</v>
      </c>
      <c r="AR15" s="27" t="b">
        <f>AE15="X"</f>
        <v>0</v>
      </c>
      <c r="AS15" s="126">
        <f>COUNTIF(AO15:AR15,TRUE)</f>
        <v>0</v>
      </c>
      <c r="AT15" s="27"/>
      <c r="AU15" s="27"/>
      <c r="AV15" s="28"/>
      <c r="AW15" s="22"/>
    </row>
    <row r="16" spans="1:51" s="25" customFormat="1" ht="39.9" customHeight="1" x14ac:dyDescent="0.25">
      <c r="A16" s="1489" t="str">
        <f>Sprachen!L367</f>
        <v>Werkstoff</v>
      </c>
      <c r="B16" s="1490"/>
      <c r="C16" s="1490"/>
      <c r="D16" s="1490"/>
      <c r="E16" s="1490"/>
      <c r="F16" s="1491"/>
      <c r="G16" s="1492" t="str">
        <f>Sprachen!L315</f>
        <v>Serienwerkstoff
gemäß Spezifikation</v>
      </c>
      <c r="H16" s="1492"/>
      <c r="I16" s="1492"/>
      <c r="J16" s="1492"/>
      <c r="K16" s="1492"/>
      <c r="L16" s="1492"/>
      <c r="M16" s="1492"/>
      <c r="N16" s="1493"/>
      <c r="O16" s="1492" t="str">
        <f>Sprachen!L175</f>
        <v xml:space="preserve">Kein Serienwerkstoff oder andere Verarbeitung,
Kundenakzeptanz liegt vor </v>
      </c>
      <c r="P16" s="1493"/>
      <c r="Q16" s="1493"/>
      <c r="R16" s="1493"/>
      <c r="S16" s="1493"/>
      <c r="T16" s="1493"/>
      <c r="U16" s="1493"/>
      <c r="V16" s="1493"/>
      <c r="W16" s="1492" t="str">
        <f>Sprachen!L176</f>
        <v>Kein Serienwerkstoff,
Spezifikation nicht erfüllt/nicht nachgewiesen</v>
      </c>
      <c r="X16" s="1492"/>
      <c r="Y16" s="1492"/>
      <c r="Z16" s="1492"/>
      <c r="AA16" s="1492"/>
      <c r="AB16" s="1492"/>
      <c r="AC16" s="1492"/>
      <c r="AD16" s="1493"/>
      <c r="AE16" s="1479"/>
      <c r="AF16" s="1480"/>
      <c r="AG16" s="1483"/>
      <c r="AH16" s="1483"/>
      <c r="AI16" s="1483"/>
      <c r="AJ16" s="1483"/>
      <c r="AK16" s="1483"/>
      <c r="AL16" s="1483"/>
      <c r="AM16" s="1483"/>
      <c r="AN16" s="1484"/>
      <c r="AO16" s="27"/>
      <c r="AP16" s="27"/>
      <c r="AQ16" s="27"/>
      <c r="AR16" s="27"/>
      <c r="AS16" s="126"/>
      <c r="AT16" s="27"/>
      <c r="AU16" s="27"/>
      <c r="AV16" s="28"/>
      <c r="AW16" s="22"/>
    </row>
    <row r="17" spans="1:52" s="25" customFormat="1" ht="20.3" customHeight="1" thickBot="1" x14ac:dyDescent="0.3">
      <c r="A17" s="1463"/>
      <c r="B17" s="1464"/>
      <c r="C17" s="1464"/>
      <c r="D17" s="1464"/>
      <c r="E17" s="1464"/>
      <c r="F17" s="1465"/>
      <c r="G17" s="1468"/>
      <c r="H17" s="1469"/>
      <c r="I17" s="1469"/>
      <c r="J17" s="1469"/>
      <c r="K17" s="1469"/>
      <c r="L17" s="1469"/>
      <c r="M17" s="1469"/>
      <c r="N17" s="1470"/>
      <c r="O17" s="1468"/>
      <c r="P17" s="1469"/>
      <c r="Q17" s="1469"/>
      <c r="R17" s="1469"/>
      <c r="S17" s="1469"/>
      <c r="T17" s="1469"/>
      <c r="U17" s="1469"/>
      <c r="V17" s="1470"/>
      <c r="W17" s="1468"/>
      <c r="X17" s="1469"/>
      <c r="Y17" s="1469"/>
      <c r="Z17" s="1469"/>
      <c r="AA17" s="1469"/>
      <c r="AB17" s="1469"/>
      <c r="AC17" s="1469"/>
      <c r="AD17" s="1470"/>
      <c r="AE17" s="1481"/>
      <c r="AF17" s="1482"/>
      <c r="AG17" s="1485"/>
      <c r="AH17" s="1485"/>
      <c r="AI17" s="1485"/>
      <c r="AJ17" s="1485"/>
      <c r="AK17" s="1485"/>
      <c r="AL17" s="1485"/>
      <c r="AM17" s="1485"/>
      <c r="AN17" s="1486"/>
      <c r="AO17" s="27" t="b">
        <f>G17="X"</f>
        <v>0</v>
      </c>
      <c r="AP17" s="27" t="b">
        <f>O17="X"</f>
        <v>0</v>
      </c>
      <c r="AQ17" s="27" t="b">
        <f>W17="X"</f>
        <v>0</v>
      </c>
      <c r="AR17" s="27" t="b">
        <f>AE17="X"</f>
        <v>0</v>
      </c>
      <c r="AS17" s="126">
        <f>COUNTIF(AO17:AR17,TRUE)</f>
        <v>0</v>
      </c>
      <c r="AT17" s="27"/>
      <c r="AU17" s="27"/>
      <c r="AV17" s="28"/>
      <c r="AW17" s="22"/>
    </row>
    <row r="18" spans="1:52" s="25" customFormat="1" ht="39.9" customHeight="1" x14ac:dyDescent="0.25">
      <c r="A18" s="1489" t="str">
        <f>Sprachen!L145</f>
        <v>Funktion/EMV/ ESD</v>
      </c>
      <c r="B18" s="1490"/>
      <c r="C18" s="1490"/>
      <c r="D18" s="1490"/>
      <c r="E18" s="1490"/>
      <c r="F18" s="1491"/>
      <c r="G18" s="1492" t="str">
        <f>Sprachen!L146</f>
        <v>Funktion erfüllt,
entspricht Spezifikation</v>
      </c>
      <c r="H18" s="1492"/>
      <c r="I18" s="1492"/>
      <c r="J18" s="1492"/>
      <c r="K18" s="1492"/>
      <c r="L18" s="1492"/>
      <c r="M18" s="1492"/>
      <c r="N18" s="1493"/>
      <c r="O18" s="1492" t="str">
        <f>Sprachen!L11</f>
        <v xml:space="preserve">Abweichung zur Spezifikation,
Kundenakzeptanz liegt vor </v>
      </c>
      <c r="P18" s="1493"/>
      <c r="Q18" s="1493"/>
      <c r="R18" s="1493"/>
      <c r="S18" s="1493"/>
      <c r="T18" s="1493"/>
      <c r="U18" s="1493"/>
      <c r="V18" s="1493"/>
      <c r="W18" s="1492" t="str">
        <f>Sprachen!L147</f>
        <v>Funktion n. i. O. bzw. Funktion nicht nachgewiesen,
Spezifikation nicht erfüllt</v>
      </c>
      <c r="X18" s="1492"/>
      <c r="Y18" s="1492"/>
      <c r="Z18" s="1492"/>
      <c r="AA18" s="1492"/>
      <c r="AB18" s="1492"/>
      <c r="AC18" s="1492"/>
      <c r="AD18" s="1492"/>
      <c r="AE18" s="1479"/>
      <c r="AF18" s="1480"/>
      <c r="AG18" s="1483"/>
      <c r="AH18" s="1483"/>
      <c r="AI18" s="1483"/>
      <c r="AJ18" s="1483"/>
      <c r="AK18" s="1483"/>
      <c r="AL18" s="1483"/>
      <c r="AM18" s="1483"/>
      <c r="AN18" s="1484"/>
      <c r="AO18" s="127"/>
      <c r="AP18" s="128"/>
      <c r="AQ18" s="128"/>
      <c r="AR18" s="128"/>
      <c r="AS18" s="129"/>
      <c r="AT18" s="1487"/>
      <c r="AU18" s="126"/>
      <c r="AV18" s="29"/>
      <c r="AW18" s="22"/>
      <c r="AX18" s="26"/>
    </row>
    <row r="19" spans="1:52" s="25" customFormat="1" ht="20.3" customHeight="1" thickBot="1" x14ac:dyDescent="0.3">
      <c r="A19" s="1463"/>
      <c r="B19" s="1464"/>
      <c r="C19" s="1464"/>
      <c r="D19" s="1464"/>
      <c r="E19" s="1464"/>
      <c r="F19" s="1465"/>
      <c r="G19" s="1468"/>
      <c r="H19" s="1469"/>
      <c r="I19" s="1469"/>
      <c r="J19" s="1469"/>
      <c r="K19" s="1469"/>
      <c r="L19" s="1469"/>
      <c r="M19" s="1469"/>
      <c r="N19" s="1470"/>
      <c r="O19" s="1468"/>
      <c r="P19" s="1469"/>
      <c r="Q19" s="1469"/>
      <c r="R19" s="1469"/>
      <c r="S19" s="1469"/>
      <c r="T19" s="1469"/>
      <c r="U19" s="1469"/>
      <c r="V19" s="1470"/>
      <c r="W19" s="1468"/>
      <c r="X19" s="1469"/>
      <c r="Y19" s="1469"/>
      <c r="Z19" s="1469"/>
      <c r="AA19" s="1469"/>
      <c r="AB19" s="1469"/>
      <c r="AC19" s="1469"/>
      <c r="AD19" s="1470"/>
      <c r="AE19" s="1481"/>
      <c r="AF19" s="1482"/>
      <c r="AG19" s="1485"/>
      <c r="AH19" s="1485"/>
      <c r="AI19" s="1485"/>
      <c r="AJ19" s="1485"/>
      <c r="AK19" s="1485"/>
      <c r="AL19" s="1485"/>
      <c r="AM19" s="1485"/>
      <c r="AN19" s="1486"/>
      <c r="AO19" s="27" t="b">
        <f>G19="X"</f>
        <v>0</v>
      </c>
      <c r="AP19" s="27" t="b">
        <f>O19="X"</f>
        <v>0</v>
      </c>
      <c r="AQ19" s="27" t="b">
        <f>W19="X"</f>
        <v>0</v>
      </c>
      <c r="AR19" s="27" t="b">
        <f>AE19="X"</f>
        <v>0</v>
      </c>
      <c r="AS19" s="126">
        <f>COUNTIF(AO19:AR19,TRUE)</f>
        <v>0</v>
      </c>
      <c r="AT19" s="1488"/>
      <c r="AU19" s="126"/>
      <c r="AV19" s="29"/>
      <c r="AW19" s="22"/>
      <c r="AX19" s="26"/>
    </row>
    <row r="20" spans="1:52" s="25" customFormat="1" ht="39.9" customHeight="1" x14ac:dyDescent="0.25">
      <c r="A20" s="1489" t="str">
        <f>Sprachen!L250</f>
        <v>Oberfläche/ Struktur
Farbe/Narbung</v>
      </c>
      <c r="B20" s="1490"/>
      <c r="C20" s="1490"/>
      <c r="D20" s="1490"/>
      <c r="E20" s="1490"/>
      <c r="F20" s="1491"/>
      <c r="G20" s="1492" t="str">
        <f>Sprachen!L167</f>
        <v xml:space="preserve">i. O.  </v>
      </c>
      <c r="H20" s="1492"/>
      <c r="I20" s="1492"/>
      <c r="J20" s="1492"/>
      <c r="K20" s="1492"/>
      <c r="L20" s="1492"/>
      <c r="M20" s="1492"/>
      <c r="N20" s="1493"/>
      <c r="O20" s="1492" t="str">
        <f>Sprachen!L126</f>
        <v xml:space="preserve">Entspricht nicht dem Serienstand, Kundenakzeptanz liegt vor </v>
      </c>
      <c r="P20" s="1493"/>
      <c r="Q20" s="1493"/>
      <c r="R20" s="1493"/>
      <c r="S20" s="1493"/>
      <c r="T20" s="1493"/>
      <c r="U20" s="1493"/>
      <c r="V20" s="1493"/>
      <c r="W20" s="1492" t="str">
        <f>Sprachen!L125</f>
        <v>Entspricht nicht dem Serienstand,
Kundenakzeptanz liegt nicht vor</v>
      </c>
      <c r="X20" s="1492"/>
      <c r="Y20" s="1492"/>
      <c r="Z20" s="1492"/>
      <c r="AA20" s="1492"/>
      <c r="AB20" s="1492"/>
      <c r="AC20" s="1492"/>
      <c r="AD20" s="1493"/>
      <c r="AE20" s="1479"/>
      <c r="AF20" s="1480"/>
      <c r="AG20" s="1483"/>
      <c r="AH20" s="1483"/>
      <c r="AI20" s="1483"/>
      <c r="AJ20" s="1483"/>
      <c r="AK20" s="1483"/>
      <c r="AL20" s="1483"/>
      <c r="AM20" s="1483"/>
      <c r="AN20" s="1484"/>
      <c r="AO20" s="127"/>
      <c r="AP20" s="128"/>
      <c r="AQ20" s="128"/>
      <c r="AR20" s="128"/>
      <c r="AS20" s="129"/>
      <c r="AT20" s="1488"/>
      <c r="AU20" s="130"/>
      <c r="AV20" s="31"/>
      <c r="AW20" s="22"/>
      <c r="AX20" s="30"/>
    </row>
    <row r="21" spans="1:52" s="25" customFormat="1" ht="20.3" customHeight="1" thickBot="1" x14ac:dyDescent="0.3">
      <c r="A21" s="1463"/>
      <c r="B21" s="1464"/>
      <c r="C21" s="1464"/>
      <c r="D21" s="1464"/>
      <c r="E21" s="1464"/>
      <c r="F21" s="1465"/>
      <c r="G21" s="1468"/>
      <c r="H21" s="1469"/>
      <c r="I21" s="1469"/>
      <c r="J21" s="1469"/>
      <c r="K21" s="1469"/>
      <c r="L21" s="1469"/>
      <c r="M21" s="1469"/>
      <c r="N21" s="1470"/>
      <c r="O21" s="1468"/>
      <c r="P21" s="1469"/>
      <c r="Q21" s="1469"/>
      <c r="R21" s="1469"/>
      <c r="S21" s="1469"/>
      <c r="T21" s="1469"/>
      <c r="U21" s="1469"/>
      <c r="V21" s="1470"/>
      <c r="W21" s="1468"/>
      <c r="X21" s="1469"/>
      <c r="Y21" s="1469"/>
      <c r="Z21" s="1469"/>
      <c r="AA21" s="1469"/>
      <c r="AB21" s="1469"/>
      <c r="AC21" s="1469"/>
      <c r="AD21" s="1470"/>
      <c r="AE21" s="1481"/>
      <c r="AF21" s="1482"/>
      <c r="AG21" s="1485"/>
      <c r="AH21" s="1485"/>
      <c r="AI21" s="1485"/>
      <c r="AJ21" s="1485"/>
      <c r="AK21" s="1485"/>
      <c r="AL21" s="1485"/>
      <c r="AM21" s="1485"/>
      <c r="AN21" s="1486"/>
      <c r="AO21" s="27" t="b">
        <f>G21="X"</f>
        <v>0</v>
      </c>
      <c r="AP21" s="27" t="b">
        <f>O21="X"</f>
        <v>0</v>
      </c>
      <c r="AQ21" s="27" t="b">
        <f>W21="X"</f>
        <v>0</v>
      </c>
      <c r="AR21" s="27" t="b">
        <f>AE21="X"</f>
        <v>0</v>
      </c>
      <c r="AS21" s="126">
        <f>COUNTIF(AO21:AR21,TRUE)</f>
        <v>0</v>
      </c>
      <c r="AT21" s="1488"/>
      <c r="AU21" s="126"/>
      <c r="AV21" s="29"/>
      <c r="AW21" s="22"/>
      <c r="AX21" s="26"/>
    </row>
    <row r="22" spans="1:52" s="25" customFormat="1" ht="39.9" customHeight="1" x14ac:dyDescent="0.25">
      <c r="A22" s="1489" t="str">
        <f>Sprachen!L265</f>
        <v>PPF-Status Lieferkette</v>
      </c>
      <c r="B22" s="1490"/>
      <c r="C22" s="1490"/>
      <c r="D22" s="1490"/>
      <c r="E22" s="1490"/>
      <c r="F22" s="1491"/>
      <c r="G22" s="1492" t="str">
        <f>Sprachen!L190</f>
        <v>Kunden-/Serientauglich (Anforderungen erfüllt oder Abweichungen nach Risikoanalyse akzeptiert)</v>
      </c>
      <c r="H22" s="1492"/>
      <c r="I22" s="1492"/>
      <c r="J22" s="1492"/>
      <c r="K22" s="1492"/>
      <c r="L22" s="1492"/>
      <c r="M22" s="1492"/>
      <c r="N22" s="1493"/>
      <c r="O22" s="1492" t="str">
        <f>Sprachen!L192</f>
        <v>Kunden-/Serientauglich nach Risikobewertung,
aktualisierte PPF-Dokumentation erforderlich</v>
      </c>
      <c r="P22" s="1493"/>
      <c r="Q22" s="1493"/>
      <c r="R22" s="1493"/>
      <c r="S22" s="1493"/>
      <c r="T22" s="1493"/>
      <c r="U22" s="1493"/>
      <c r="V22" s="1493"/>
      <c r="W22" s="1492" t="str">
        <f>Sprachen!L244</f>
        <v>Nicht kunden- oder serientauglich bzw. noch nicht freigegeben</v>
      </c>
      <c r="X22" s="1492"/>
      <c r="Y22" s="1492"/>
      <c r="Z22" s="1492"/>
      <c r="AA22" s="1492"/>
      <c r="AB22" s="1492"/>
      <c r="AC22" s="1492"/>
      <c r="AD22" s="1493"/>
      <c r="AE22" s="1479"/>
      <c r="AF22" s="1480"/>
      <c r="AG22" s="1483"/>
      <c r="AH22" s="1483"/>
      <c r="AI22" s="1483"/>
      <c r="AJ22" s="1483"/>
      <c r="AK22" s="1483"/>
      <c r="AL22" s="1483"/>
      <c r="AM22" s="1483"/>
      <c r="AN22" s="1484"/>
      <c r="AO22" s="27"/>
      <c r="AP22" s="27"/>
      <c r="AQ22" s="27"/>
      <c r="AR22" s="27"/>
      <c r="AS22" s="126"/>
      <c r="AT22" s="27"/>
      <c r="AU22" s="131"/>
      <c r="AV22" s="32"/>
      <c r="AW22" s="32"/>
      <c r="AX22" s="32"/>
      <c r="AY22" s="32"/>
      <c r="AZ22" s="32"/>
    </row>
    <row r="23" spans="1:52" s="25" customFormat="1" ht="20.3" customHeight="1" thickBot="1" x14ac:dyDescent="0.3">
      <c r="A23" s="1463"/>
      <c r="B23" s="1464"/>
      <c r="C23" s="1464"/>
      <c r="D23" s="1464"/>
      <c r="E23" s="1464"/>
      <c r="F23" s="1465"/>
      <c r="G23" s="1468"/>
      <c r="H23" s="1469"/>
      <c r="I23" s="1469"/>
      <c r="J23" s="1469"/>
      <c r="K23" s="1469"/>
      <c r="L23" s="1469"/>
      <c r="M23" s="1469"/>
      <c r="N23" s="1470"/>
      <c r="O23" s="1468"/>
      <c r="P23" s="1469"/>
      <c r="Q23" s="1469"/>
      <c r="R23" s="1469"/>
      <c r="S23" s="1469"/>
      <c r="T23" s="1469"/>
      <c r="U23" s="1469"/>
      <c r="V23" s="1470"/>
      <c r="W23" s="1468"/>
      <c r="X23" s="1469"/>
      <c r="Y23" s="1469"/>
      <c r="Z23" s="1469"/>
      <c r="AA23" s="1469"/>
      <c r="AB23" s="1469"/>
      <c r="AC23" s="1469"/>
      <c r="AD23" s="1470"/>
      <c r="AE23" s="1481"/>
      <c r="AF23" s="1482"/>
      <c r="AG23" s="1485"/>
      <c r="AH23" s="1485"/>
      <c r="AI23" s="1485"/>
      <c r="AJ23" s="1485"/>
      <c r="AK23" s="1485"/>
      <c r="AL23" s="1485"/>
      <c r="AM23" s="1485"/>
      <c r="AN23" s="1486"/>
      <c r="AO23" s="27" t="b">
        <f>G23="X"</f>
        <v>0</v>
      </c>
      <c r="AP23" s="27" t="b">
        <f>O23="X"</f>
        <v>0</v>
      </c>
      <c r="AQ23" s="27" t="b">
        <f>W23="X"</f>
        <v>0</v>
      </c>
      <c r="AR23" s="27" t="b">
        <f>AE23="X"</f>
        <v>0</v>
      </c>
      <c r="AS23" s="126">
        <f>COUNTIF(AO23:AR23,TRUE)</f>
        <v>0</v>
      </c>
      <c r="AT23" s="33"/>
      <c r="AU23" s="126"/>
      <c r="AV23" s="29"/>
      <c r="AW23" s="22"/>
      <c r="AX23" s="26"/>
    </row>
    <row r="24" spans="1:52" s="25" customFormat="1" ht="39.9" customHeight="1" x14ac:dyDescent="0.25">
      <c r="A24" s="1489" t="str">
        <f>Sprachen!L356</f>
        <v>Verbaubarkeit (beim Kunden)</v>
      </c>
      <c r="B24" s="1490"/>
      <c r="C24" s="1490"/>
      <c r="D24" s="1490"/>
      <c r="E24" s="1490"/>
      <c r="F24" s="1490"/>
      <c r="G24" s="1466" t="str">
        <f>Sprachen!L353</f>
        <v>Verbaubar 
ohne Mehraufwand</v>
      </c>
      <c r="H24" s="1466"/>
      <c r="I24" s="1466"/>
      <c r="J24" s="1466"/>
      <c r="K24" s="1466"/>
      <c r="L24" s="1466"/>
      <c r="M24" s="1466"/>
      <c r="N24" s="1466"/>
      <c r="O24" s="1466" t="str">
        <f>Sprachen!L354</f>
        <v xml:space="preserve">Verbaubar mit Mehraufwand,
Kundenakzeptanz liegt vor </v>
      </c>
      <c r="P24" s="1466"/>
      <c r="Q24" s="1466"/>
      <c r="R24" s="1466"/>
      <c r="S24" s="1466"/>
      <c r="T24" s="1466"/>
      <c r="U24" s="1466"/>
      <c r="V24" s="1466"/>
      <c r="W24" s="1466" t="str">
        <f>Sprachen!L245</f>
        <v>Nicht verbaubar</v>
      </c>
      <c r="X24" s="1466"/>
      <c r="Y24" s="1466"/>
      <c r="Z24" s="1466"/>
      <c r="AA24" s="1466"/>
      <c r="AB24" s="1466"/>
      <c r="AC24" s="1466"/>
      <c r="AD24" s="1466"/>
      <c r="AE24" s="1479"/>
      <c r="AF24" s="1480"/>
      <c r="AG24" s="1483"/>
      <c r="AH24" s="1483"/>
      <c r="AI24" s="1483"/>
      <c r="AJ24" s="1483"/>
      <c r="AK24" s="1483"/>
      <c r="AL24" s="1483"/>
      <c r="AM24" s="1483"/>
      <c r="AN24" s="1484"/>
      <c r="AO24" s="27"/>
      <c r="AP24" s="27"/>
      <c r="AQ24" s="27"/>
      <c r="AR24" s="27"/>
      <c r="AS24" s="126"/>
      <c r="AT24" s="27"/>
      <c r="AU24" s="27"/>
      <c r="AV24" s="28"/>
      <c r="AW24" s="22"/>
    </row>
    <row r="25" spans="1:52" s="25" customFormat="1" ht="20.3" customHeight="1" thickBot="1" x14ac:dyDescent="0.3">
      <c r="A25" s="1519"/>
      <c r="B25" s="1520"/>
      <c r="C25" s="1520"/>
      <c r="D25" s="1520"/>
      <c r="E25" s="1520"/>
      <c r="F25" s="1520"/>
      <c r="G25" s="1494"/>
      <c r="H25" s="1495"/>
      <c r="I25" s="1495"/>
      <c r="J25" s="1495"/>
      <c r="K25" s="1495"/>
      <c r="L25" s="1495"/>
      <c r="M25" s="1495"/>
      <c r="N25" s="1496"/>
      <c r="O25" s="1494"/>
      <c r="P25" s="1495"/>
      <c r="Q25" s="1495"/>
      <c r="R25" s="1495"/>
      <c r="S25" s="1495"/>
      <c r="T25" s="1495"/>
      <c r="U25" s="1495"/>
      <c r="V25" s="1496"/>
      <c r="W25" s="1494"/>
      <c r="X25" s="1495"/>
      <c r="Y25" s="1495"/>
      <c r="Z25" s="1495"/>
      <c r="AA25" s="1495"/>
      <c r="AB25" s="1495"/>
      <c r="AC25" s="1495"/>
      <c r="AD25" s="1496"/>
      <c r="AE25" s="1497"/>
      <c r="AF25" s="1498"/>
      <c r="AG25" s="1499"/>
      <c r="AH25" s="1499"/>
      <c r="AI25" s="1499"/>
      <c r="AJ25" s="1499"/>
      <c r="AK25" s="1499"/>
      <c r="AL25" s="1499"/>
      <c r="AM25" s="1499"/>
      <c r="AN25" s="1500"/>
      <c r="AO25" s="27" t="b">
        <f>G25="X"</f>
        <v>0</v>
      </c>
      <c r="AP25" s="27" t="b">
        <f>O25="X"</f>
        <v>0</v>
      </c>
      <c r="AQ25" s="27" t="b">
        <f>W25="X"</f>
        <v>0</v>
      </c>
      <c r="AR25" s="27" t="b">
        <f>AE25="X"</f>
        <v>0</v>
      </c>
      <c r="AS25" s="126">
        <f>COUNTIF(AO25:AR25,TRUE)</f>
        <v>0</v>
      </c>
      <c r="AT25" s="33"/>
      <c r="AU25" s="126"/>
      <c r="AV25" s="29"/>
      <c r="AW25" s="22"/>
      <c r="AX25" s="26"/>
    </row>
    <row r="26" spans="1:52" s="1" customFormat="1" ht="29.95" customHeight="1" thickTop="1" thickBot="1" x14ac:dyDescent="0.3">
      <c r="A26" s="1195" t="str">
        <f>Sprachen!L311</f>
        <v>Selbstbeurteilung Organisation</v>
      </c>
      <c r="B26" s="1196"/>
      <c r="C26" s="1197"/>
      <c r="D26" s="1197"/>
      <c r="E26" s="1197"/>
      <c r="F26" s="1197"/>
      <c r="G26" s="1197"/>
      <c r="H26" s="1197"/>
      <c r="I26" s="1197"/>
      <c r="J26" s="1197"/>
      <c r="K26" s="1197"/>
      <c r="L26" s="1197"/>
      <c r="M26" s="1197"/>
      <c r="N26" s="1197"/>
      <c r="O26" s="1197"/>
      <c r="P26" s="1197"/>
      <c r="Q26" s="1197"/>
      <c r="R26" s="1197"/>
      <c r="S26" s="1507" t="str">
        <f>IF(AND(AT26=6,AS26=0),IF(AQ26&gt;0,W13,IF(AP26&gt;0,O13,IF(AO26&gt;0,G13,""))),Sprachen!L9)</f>
        <v>Eingabe nicht korrekt, bitte prüfen</v>
      </c>
      <c r="T26" s="1508"/>
      <c r="U26" s="1508"/>
      <c r="V26" s="1508"/>
      <c r="W26" s="1508"/>
      <c r="X26" s="1508"/>
      <c r="Y26" s="1508"/>
      <c r="Z26" s="1508"/>
      <c r="AA26" s="1508"/>
      <c r="AB26" s="1508"/>
      <c r="AC26" s="1508"/>
      <c r="AD26" s="1508"/>
      <c r="AE26" s="1508"/>
      <c r="AF26" s="1508"/>
      <c r="AG26" s="1508"/>
      <c r="AH26" s="1508"/>
      <c r="AI26" s="1508"/>
      <c r="AJ26" s="1508"/>
      <c r="AK26" s="1508"/>
      <c r="AL26" s="1508"/>
      <c r="AM26" s="1508"/>
      <c r="AN26" s="1509"/>
      <c r="AO26" s="1">
        <f>COUNTIF(AO14:AO25,TRUE)</f>
        <v>0</v>
      </c>
      <c r="AP26" s="1">
        <f>COUNTIF(AP14:AP25,TRUE)</f>
        <v>0</v>
      </c>
      <c r="AQ26" s="1">
        <f>COUNTIF(AQ14:AQ25,TRUE)</f>
        <v>0</v>
      </c>
      <c r="AR26" s="1">
        <f>COUNTIF(AR14:AR25,TRUE)</f>
        <v>0</v>
      </c>
      <c r="AS26" s="132">
        <f>COUNTIF(AS14:AS25,0)</f>
        <v>6</v>
      </c>
      <c r="AT26" s="1">
        <f>SUM(AO26:AR26)</f>
        <v>0</v>
      </c>
      <c r="AV26" s="95"/>
      <c r="AW26" s="95"/>
      <c r="AX26" s="95"/>
      <c r="AY26" s="95"/>
    </row>
    <row r="27" spans="1:52" ht="20.3" customHeight="1" thickTop="1" thickBot="1" x14ac:dyDescent="0.3">
      <c r="A27" s="302" t="str">
        <f>Sprachen!L84</f>
        <v>Bestätigung Organisation</v>
      </c>
      <c r="B27" s="303"/>
      <c r="C27" s="303"/>
      <c r="D27" s="303"/>
      <c r="E27" s="303"/>
      <c r="F27" s="303"/>
      <c r="G27" s="303"/>
      <c r="H27" s="303"/>
      <c r="I27" s="303"/>
      <c r="J27" s="303"/>
      <c r="K27" s="303"/>
      <c r="L27" s="303"/>
      <c r="M27" s="303"/>
      <c r="N27" s="303"/>
      <c r="O27" s="303"/>
      <c r="P27" s="303"/>
      <c r="Q27" s="303"/>
      <c r="R27" s="303"/>
      <c r="S27" s="303"/>
      <c r="T27" s="303"/>
      <c r="U27" s="303"/>
      <c r="V27" s="303"/>
      <c r="W27" s="303"/>
      <c r="X27" s="303"/>
      <c r="Y27" s="303"/>
      <c r="Z27" s="303"/>
      <c r="AA27" s="303"/>
      <c r="AB27" s="303"/>
      <c r="AC27" s="303"/>
      <c r="AD27" s="303"/>
      <c r="AE27" s="303"/>
      <c r="AF27" s="303"/>
      <c r="AG27" s="303"/>
      <c r="AH27" s="303"/>
      <c r="AI27" s="303"/>
      <c r="AJ27" s="303"/>
      <c r="AK27" s="303"/>
      <c r="AL27" s="303"/>
      <c r="AM27" s="303"/>
      <c r="AN27" s="304"/>
      <c r="AV27" s="87"/>
      <c r="AW27" s="87"/>
      <c r="AX27" s="87"/>
      <c r="AY27" s="87"/>
    </row>
    <row r="28" spans="1:52" ht="20.3" customHeight="1" x14ac:dyDescent="0.25">
      <c r="A28" s="254" t="str">
        <f>Sprachen!L234</f>
        <v>Name</v>
      </c>
      <c r="B28" s="1347"/>
      <c r="C28" s="255"/>
      <c r="D28" s="255"/>
      <c r="E28" s="255"/>
      <c r="F28" s="255"/>
      <c r="G28" s="255"/>
      <c r="H28" s="256"/>
      <c r="I28" s="1510"/>
      <c r="J28" s="1511"/>
      <c r="K28" s="1511"/>
      <c r="L28" s="1511"/>
      <c r="M28" s="1511"/>
      <c r="N28" s="1511"/>
      <c r="O28" s="1511"/>
      <c r="P28" s="1511"/>
      <c r="Q28" s="1511"/>
      <c r="R28" s="1511"/>
      <c r="S28" s="1511"/>
      <c r="T28" s="1511"/>
      <c r="U28" s="1512"/>
      <c r="V28" s="1513" t="str">
        <f>Sprachen!L61</f>
        <v>Bemerkung</v>
      </c>
      <c r="W28" s="1514"/>
      <c r="X28" s="1514"/>
      <c r="Y28" s="1514"/>
      <c r="Z28" s="1515"/>
      <c r="AA28" s="264"/>
      <c r="AB28" s="264"/>
      <c r="AC28" s="264"/>
      <c r="AD28" s="264"/>
      <c r="AE28" s="264"/>
      <c r="AF28" s="264"/>
      <c r="AG28" s="264"/>
      <c r="AH28" s="264"/>
      <c r="AI28" s="264"/>
      <c r="AJ28" s="264"/>
      <c r="AK28" s="264"/>
      <c r="AL28" s="264"/>
      <c r="AM28" s="264"/>
      <c r="AN28" s="265"/>
      <c r="AV28" s="87"/>
      <c r="AW28" s="87"/>
      <c r="AX28" s="87"/>
      <c r="AY28" s="87"/>
    </row>
    <row r="29" spans="1:52" ht="20.3" customHeight="1" x14ac:dyDescent="0.25">
      <c r="A29" s="239" t="str">
        <f>Sprachen!L20</f>
        <v>Abteilung</v>
      </c>
      <c r="B29" s="1352"/>
      <c r="C29" s="240"/>
      <c r="D29" s="240"/>
      <c r="E29" s="240"/>
      <c r="F29" s="240"/>
      <c r="G29" s="240"/>
      <c r="H29" s="241"/>
      <c r="I29" s="1501"/>
      <c r="J29" s="1502"/>
      <c r="K29" s="1502"/>
      <c r="L29" s="1502"/>
      <c r="M29" s="1502"/>
      <c r="N29" s="1502"/>
      <c r="O29" s="1502"/>
      <c r="P29" s="1502"/>
      <c r="Q29" s="1502"/>
      <c r="R29" s="1502"/>
      <c r="S29" s="1502"/>
      <c r="T29" s="1502"/>
      <c r="U29" s="1503"/>
      <c r="V29" s="1516"/>
      <c r="W29" s="1517"/>
      <c r="X29" s="1517"/>
      <c r="Y29" s="1517"/>
      <c r="Z29" s="1518"/>
      <c r="AA29" s="356"/>
      <c r="AB29" s="356"/>
      <c r="AC29" s="356"/>
      <c r="AD29" s="356"/>
      <c r="AE29" s="356"/>
      <c r="AF29" s="356"/>
      <c r="AG29" s="356"/>
      <c r="AH29" s="356"/>
      <c r="AI29" s="356"/>
      <c r="AJ29" s="356"/>
      <c r="AK29" s="356"/>
      <c r="AL29" s="356"/>
      <c r="AM29" s="356"/>
      <c r="AN29" s="357"/>
      <c r="AV29" s="87"/>
      <c r="AW29" s="87"/>
      <c r="AX29" s="87"/>
      <c r="AY29" s="87"/>
    </row>
    <row r="30" spans="1:52" ht="20.3" customHeight="1" x14ac:dyDescent="0.25">
      <c r="A30" s="239" t="str">
        <f>Sprachen!L343</f>
        <v>Telefon</v>
      </c>
      <c r="B30" s="1352"/>
      <c r="C30" s="240"/>
      <c r="D30" s="240"/>
      <c r="E30" s="240"/>
      <c r="F30" s="240"/>
      <c r="G30" s="240"/>
      <c r="H30" s="241"/>
      <c r="I30" s="1501"/>
      <c r="J30" s="1502"/>
      <c r="K30" s="1502"/>
      <c r="L30" s="1502"/>
      <c r="M30" s="1502"/>
      <c r="N30" s="1502"/>
      <c r="O30" s="1502"/>
      <c r="P30" s="1502"/>
      <c r="Q30" s="1502"/>
      <c r="R30" s="1502"/>
      <c r="S30" s="1502"/>
      <c r="T30" s="1502"/>
      <c r="U30" s="1503"/>
      <c r="V30" s="1516"/>
      <c r="W30" s="1517"/>
      <c r="X30" s="1517"/>
      <c r="Y30" s="1517"/>
      <c r="Z30" s="1518"/>
      <c r="AA30" s="356"/>
      <c r="AB30" s="356"/>
      <c r="AC30" s="356"/>
      <c r="AD30" s="356"/>
      <c r="AE30" s="356"/>
      <c r="AF30" s="356"/>
      <c r="AG30" s="356"/>
      <c r="AH30" s="356"/>
      <c r="AI30" s="356"/>
      <c r="AJ30" s="356"/>
      <c r="AK30" s="356"/>
      <c r="AL30" s="356"/>
      <c r="AM30" s="356"/>
      <c r="AN30" s="357"/>
      <c r="AV30" s="87"/>
      <c r="AW30" s="87"/>
      <c r="AX30" s="87"/>
      <c r="AY30" s="87"/>
    </row>
    <row r="31" spans="1:52" ht="20.3" customHeight="1" x14ac:dyDescent="0.25">
      <c r="A31" s="239" t="str">
        <f>Sprachen!L119</f>
        <v>E-Mail/Fax-Nr.</v>
      </c>
      <c r="B31" s="1352"/>
      <c r="C31" s="240"/>
      <c r="D31" s="240"/>
      <c r="E31" s="240"/>
      <c r="F31" s="240"/>
      <c r="G31" s="240"/>
      <c r="H31" s="241"/>
      <c r="I31" s="1504"/>
      <c r="J31" s="1505"/>
      <c r="K31" s="1505"/>
      <c r="L31" s="1505"/>
      <c r="M31" s="1505"/>
      <c r="N31" s="1505"/>
      <c r="O31" s="1505"/>
      <c r="P31" s="1505"/>
      <c r="Q31" s="1505"/>
      <c r="R31" s="1505"/>
      <c r="S31" s="1505"/>
      <c r="T31" s="1505"/>
      <c r="U31" s="1506"/>
      <c r="V31" s="1516"/>
      <c r="W31" s="1517"/>
      <c r="X31" s="1517"/>
      <c r="Y31" s="1517"/>
      <c r="Z31" s="1518"/>
      <c r="AA31" s="359"/>
      <c r="AB31" s="359"/>
      <c r="AC31" s="359"/>
      <c r="AD31" s="359"/>
      <c r="AE31" s="359"/>
      <c r="AF31" s="359"/>
      <c r="AG31" s="359"/>
      <c r="AH31" s="359"/>
      <c r="AI31" s="359"/>
      <c r="AJ31" s="359"/>
      <c r="AK31" s="359"/>
      <c r="AL31" s="359"/>
      <c r="AM31" s="359"/>
      <c r="AN31" s="360"/>
      <c r="AV31" s="87"/>
      <c r="AW31" s="87"/>
      <c r="AX31" s="87"/>
      <c r="AY31" s="87"/>
    </row>
    <row r="32" spans="1:52" ht="20.3" customHeight="1" thickBot="1" x14ac:dyDescent="0.3">
      <c r="A32" s="1339" t="str">
        <f>Sprachen!L91</f>
        <v>Datum</v>
      </c>
      <c r="B32" s="1340"/>
      <c r="C32" s="1341"/>
      <c r="D32" s="1341"/>
      <c r="E32" s="1341"/>
      <c r="F32" s="1341"/>
      <c r="G32" s="1341"/>
      <c r="H32" s="1342"/>
      <c r="I32" s="328"/>
      <c r="J32" s="329"/>
      <c r="K32" s="329"/>
      <c r="L32" s="329"/>
      <c r="M32" s="329"/>
      <c r="N32" s="329"/>
      <c r="O32" s="329"/>
      <c r="P32" s="329"/>
      <c r="Q32" s="329"/>
      <c r="R32" s="329"/>
      <c r="S32" s="329"/>
      <c r="T32" s="329"/>
      <c r="U32" s="330"/>
      <c r="V32" s="377" t="str">
        <f>Sprachen!L348</f>
        <v>Unterschrift</v>
      </c>
      <c r="W32" s="378"/>
      <c r="X32" s="378"/>
      <c r="Y32" s="378"/>
      <c r="Z32" s="379"/>
      <c r="AA32" s="405"/>
      <c r="AB32" s="405"/>
      <c r="AC32" s="405"/>
      <c r="AD32" s="405"/>
      <c r="AE32" s="405"/>
      <c r="AF32" s="405"/>
      <c r="AG32" s="405"/>
      <c r="AH32" s="405"/>
      <c r="AI32" s="405"/>
      <c r="AJ32" s="405"/>
      <c r="AK32" s="405"/>
      <c r="AL32" s="405"/>
      <c r="AM32" s="405"/>
      <c r="AN32" s="406"/>
      <c r="AV32" s="87"/>
      <c r="AW32" s="87"/>
      <c r="AX32" s="87"/>
      <c r="AY32" s="87"/>
    </row>
    <row r="33" ht="14.4" thickTop="1" x14ac:dyDescent="0.25"/>
  </sheetData>
  <sheetProtection formatCells="0" formatColumns="0" formatRows="0" insertHyperlinks="0"/>
  <mergeCells count="138">
    <mergeCell ref="AE22:AF22"/>
    <mergeCell ref="AE23:AF23"/>
    <mergeCell ref="AG22:AN23"/>
    <mergeCell ref="AE24:AF24"/>
    <mergeCell ref="AE25:AF25"/>
    <mergeCell ref="AG24:AN25"/>
    <mergeCell ref="AA32:AN32"/>
    <mergeCell ref="I30:U30"/>
    <mergeCell ref="A31:H31"/>
    <mergeCell ref="I31:U31"/>
    <mergeCell ref="A32:H32"/>
    <mergeCell ref="I32:U32"/>
    <mergeCell ref="V32:Z32"/>
    <mergeCell ref="A26:R26"/>
    <mergeCell ref="S26:AN26"/>
    <mergeCell ref="A27:AN27"/>
    <mergeCell ref="A28:H28"/>
    <mergeCell ref="I28:U28"/>
    <mergeCell ref="V28:Z31"/>
    <mergeCell ref="AA28:AN31"/>
    <mergeCell ref="A29:H29"/>
    <mergeCell ref="I29:U29"/>
    <mergeCell ref="A30:H30"/>
    <mergeCell ref="A24:F25"/>
    <mergeCell ref="G24:N24"/>
    <mergeCell ref="O24:V24"/>
    <mergeCell ref="W24:AD24"/>
    <mergeCell ref="G25:N25"/>
    <mergeCell ref="O25:V25"/>
    <mergeCell ref="W25:AD25"/>
    <mergeCell ref="A22:F23"/>
    <mergeCell ref="G22:N22"/>
    <mergeCell ref="O22:V22"/>
    <mergeCell ref="W22:AD22"/>
    <mergeCell ref="G23:N23"/>
    <mergeCell ref="O23:V23"/>
    <mergeCell ref="W23:AD23"/>
    <mergeCell ref="A20:F21"/>
    <mergeCell ref="A16:F17"/>
    <mergeCell ref="G16:N16"/>
    <mergeCell ref="O16:V16"/>
    <mergeCell ref="W16:AD16"/>
    <mergeCell ref="G17:N17"/>
    <mergeCell ref="O17:V17"/>
    <mergeCell ref="W17:AD17"/>
    <mergeCell ref="G20:N20"/>
    <mergeCell ref="O20:V20"/>
    <mergeCell ref="W20:AD20"/>
    <mergeCell ref="G21:N21"/>
    <mergeCell ref="O21:V21"/>
    <mergeCell ref="W21:AD21"/>
    <mergeCell ref="A18:F19"/>
    <mergeCell ref="G18:N18"/>
    <mergeCell ref="O18:V18"/>
    <mergeCell ref="W18:AD18"/>
    <mergeCell ref="AE13:AF13"/>
    <mergeCell ref="AG13:AN13"/>
    <mergeCell ref="AE14:AF14"/>
    <mergeCell ref="AE15:AF15"/>
    <mergeCell ref="AG14:AN15"/>
    <mergeCell ref="AT18:AT21"/>
    <mergeCell ref="G19:N19"/>
    <mergeCell ref="O19:V19"/>
    <mergeCell ref="W19:AD19"/>
    <mergeCell ref="AE16:AF16"/>
    <mergeCell ref="AE17:AF17"/>
    <mergeCell ref="AG16:AN17"/>
    <mergeCell ref="AE18:AF18"/>
    <mergeCell ref="AE19:AF19"/>
    <mergeCell ref="AG18:AN19"/>
    <mergeCell ref="AE20:AF20"/>
    <mergeCell ref="AE21:AF21"/>
    <mergeCell ref="AG20:AN21"/>
    <mergeCell ref="A14:F15"/>
    <mergeCell ref="G14:N14"/>
    <mergeCell ref="O14:V14"/>
    <mergeCell ref="W14:AD14"/>
    <mergeCell ref="G15:N15"/>
    <mergeCell ref="O15:V15"/>
    <mergeCell ref="W15:AD15"/>
    <mergeCell ref="A12:N12"/>
    <mergeCell ref="A13:F13"/>
    <mergeCell ref="G13:N13"/>
    <mergeCell ref="O13:V13"/>
    <mergeCell ref="W13:AD13"/>
    <mergeCell ref="A11:G11"/>
    <mergeCell ref="H11:N11"/>
    <mergeCell ref="O11:U11"/>
    <mergeCell ref="V11:AA11"/>
    <mergeCell ref="AB11:AH11"/>
    <mergeCell ref="AI11:AN11"/>
    <mergeCell ref="A10:G10"/>
    <mergeCell ref="H10:N10"/>
    <mergeCell ref="O10:U10"/>
    <mergeCell ref="V10:AA10"/>
    <mergeCell ref="AB10:AH10"/>
    <mergeCell ref="AI10:AN10"/>
    <mergeCell ref="A9:G9"/>
    <mergeCell ref="H9:N9"/>
    <mergeCell ref="O9:U9"/>
    <mergeCell ref="V9:AA9"/>
    <mergeCell ref="AB9:AH9"/>
    <mergeCell ref="AI9:AN9"/>
    <mergeCell ref="A8:G8"/>
    <mergeCell ref="H8:N8"/>
    <mergeCell ref="O8:U8"/>
    <mergeCell ref="V8:AA8"/>
    <mergeCell ref="AB8:AH8"/>
    <mergeCell ref="AI8:AN8"/>
    <mergeCell ref="A7:G7"/>
    <mergeCell ref="H7:N7"/>
    <mergeCell ref="O7:U7"/>
    <mergeCell ref="V7:AA7"/>
    <mergeCell ref="AB7:AH7"/>
    <mergeCell ref="AI7:AN7"/>
    <mergeCell ref="A6:G6"/>
    <mergeCell ref="H6:N6"/>
    <mergeCell ref="O6:U6"/>
    <mergeCell ref="V6:AA6"/>
    <mergeCell ref="AB6:AH6"/>
    <mergeCell ref="AI6:AN6"/>
    <mergeCell ref="A1:M2"/>
    <mergeCell ref="N2:T2"/>
    <mergeCell ref="U2:AN2"/>
    <mergeCell ref="A3:N3"/>
    <mergeCell ref="O3:AA3"/>
    <mergeCell ref="AB3:AN3"/>
    <mergeCell ref="A4:G4"/>
    <mergeCell ref="H4:N4"/>
    <mergeCell ref="O4:U4"/>
    <mergeCell ref="V4:AA4"/>
    <mergeCell ref="AB4:AH5"/>
    <mergeCell ref="A5:G5"/>
    <mergeCell ref="H5:N5"/>
    <mergeCell ref="O5:U5"/>
    <mergeCell ref="V5:AA5"/>
    <mergeCell ref="AI4:AN5"/>
    <mergeCell ref="N1:AN1"/>
  </mergeCells>
  <conditionalFormatting sqref="G15:AE15">
    <cfRule type="expression" dxfId="287" priority="29">
      <formula>$AS15&gt;1</formula>
    </cfRule>
    <cfRule type="expression" dxfId="286" priority="30">
      <formula>$AS$15=1</formula>
    </cfRule>
    <cfRule type="expression" dxfId="285" priority="31">
      <formula>$AS$15=0</formula>
    </cfRule>
    <cfRule type="expression" dxfId="284" priority="32">
      <formula>G$15=""</formula>
    </cfRule>
  </conditionalFormatting>
  <conditionalFormatting sqref="G17:AE17">
    <cfRule type="expression" dxfId="283" priority="28">
      <formula>G$17=""</formula>
    </cfRule>
    <cfRule type="expression" dxfId="282" priority="27">
      <formula>$AS$17=0</formula>
    </cfRule>
    <cfRule type="expression" dxfId="281" priority="26">
      <formula>$AS$17=1</formula>
    </cfRule>
    <cfRule type="expression" dxfId="280" priority="25">
      <formula>$AS$17&gt;1</formula>
    </cfRule>
  </conditionalFormatting>
  <conditionalFormatting sqref="G19:AE19">
    <cfRule type="expression" dxfId="279" priority="23">
      <formula>$AS$19=0</formula>
    </cfRule>
    <cfRule type="expression" dxfId="278" priority="24">
      <formula>G$19=""</formula>
    </cfRule>
    <cfRule type="expression" dxfId="277" priority="21">
      <formula>$AS$19&gt;1</formula>
    </cfRule>
    <cfRule type="expression" dxfId="276" priority="22">
      <formula>$AS$19=1</formula>
    </cfRule>
  </conditionalFormatting>
  <conditionalFormatting sqref="G21:AE21">
    <cfRule type="expression" dxfId="275" priority="17">
      <formula>$AS$21&gt;1</formula>
    </cfRule>
    <cfRule type="expression" dxfId="274" priority="18">
      <formula>$AS$21=1</formula>
    </cfRule>
    <cfRule type="expression" dxfId="273" priority="20">
      <formula>G$21=""</formula>
    </cfRule>
    <cfRule type="expression" dxfId="272" priority="19">
      <formula>$AS$21=0</formula>
    </cfRule>
  </conditionalFormatting>
  <conditionalFormatting sqref="G23:AE23">
    <cfRule type="expression" dxfId="271" priority="13">
      <formula>$AS$23&gt;1</formula>
    </cfRule>
    <cfRule type="expression" dxfId="270" priority="14">
      <formula>$AS$23=1</formula>
    </cfRule>
    <cfRule type="expression" dxfId="269" priority="15">
      <formula>$AS$23=0</formula>
    </cfRule>
    <cfRule type="expression" dxfId="268" priority="16">
      <formula>G$23=""</formula>
    </cfRule>
  </conditionalFormatting>
  <conditionalFormatting sqref="G25:AE25">
    <cfRule type="expression" dxfId="267" priority="9">
      <formula>$AS$25&gt;1</formula>
    </cfRule>
    <cfRule type="expression" dxfId="266" priority="10">
      <formula>$AS$25=1</formula>
    </cfRule>
    <cfRule type="expression" dxfId="265" priority="11">
      <formula>$AS$25=0</formula>
    </cfRule>
    <cfRule type="expression" dxfId="264" priority="12">
      <formula>G$25=""</formula>
    </cfRule>
  </conditionalFormatting>
  <conditionalFormatting sqref="H4:H11">
    <cfRule type="expression" dxfId="263" priority="33">
      <formula>$H4&lt;&gt;""</formula>
    </cfRule>
    <cfRule type="expression" dxfId="262" priority="34">
      <formula>$H4=""</formula>
    </cfRule>
  </conditionalFormatting>
  <conditionalFormatting sqref="I28:I32">
    <cfRule type="expression" dxfId="261" priority="2">
      <formula>$I28=""</formula>
    </cfRule>
    <cfRule type="expression" dxfId="260" priority="1">
      <formula>$I28&lt;&gt;""</formula>
    </cfRule>
  </conditionalFormatting>
  <conditionalFormatting sqref="U2:AN2">
    <cfRule type="expression" dxfId="256" priority="39">
      <formula>$U$2&lt;&gt;""</formula>
    </cfRule>
    <cfRule type="expression" dxfId="255" priority="40">
      <formula>$U$2=""</formula>
    </cfRule>
  </conditionalFormatting>
  <conditionalFormatting sqref="V4:AA11">
    <cfRule type="expression" dxfId="254" priority="36">
      <formula>$V4=""</formula>
    </cfRule>
    <cfRule type="expression" dxfId="253" priority="35">
      <formula>$V4&lt;&gt;""</formula>
    </cfRule>
  </conditionalFormatting>
  <conditionalFormatting sqref="AA28:AA32">
    <cfRule type="expression" dxfId="252" priority="43">
      <formula>$AA28&lt;&gt;""</formula>
    </cfRule>
    <cfRule type="expression" dxfId="251" priority="44">
      <formula>$AA28=""</formula>
    </cfRule>
  </conditionalFormatting>
  <conditionalFormatting sqref="AG14 AG16 AG18 AG20 AG22 AG24">
    <cfRule type="expression" dxfId="250" priority="8">
      <formula>OR($AR15=TRUE,$AQ15=TRUE,$AP15=TRUE)</formula>
    </cfRule>
    <cfRule type="expression" dxfId="249" priority="7">
      <formula>$AF14&lt;&gt;""</formula>
    </cfRule>
  </conditionalFormatting>
  <conditionalFormatting sqref="AI4">
    <cfRule type="expression" dxfId="248" priority="37">
      <formula>$AI4&lt;&gt;""</formula>
    </cfRule>
    <cfRule type="expression" dxfId="247" priority="38">
      <formula>$AI4=""</formula>
    </cfRule>
  </conditionalFormatting>
  <conditionalFormatting sqref="AI6 AI7:AN7 AI8 AI9:AN11">
    <cfRule type="expression" dxfId="246" priority="4">
      <formula>$AI6=""</formula>
    </cfRule>
    <cfRule type="expression" dxfId="245" priority="3">
      <formula>$AI6&lt;&gt;""</formula>
    </cfRule>
  </conditionalFormatting>
  <pageMargins left="0.70866141732283472" right="0.70866141732283472" top="0.59055118110236227" bottom="0.59055118110236227" header="0.31496062992125984" footer="0.31496062992125984"/>
  <pageSetup paperSize="9" scale="65" orientation="portrait" r:id="rId1"/>
  <headerFooter>
    <oddFooter>&amp;C&amp;P/&amp;N</oddFooter>
  </headerFooter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47" id="{FB9E0C80-221B-4635-B66E-E4E697454B89}">
            <xm:f>$S$26=Sprachen!$L$6</xm:f>
            <x14:dxf>
              <fill>
                <patternFill>
                  <bgColor theme="9"/>
                </patternFill>
              </fill>
            </x14:dxf>
          </x14:cfRule>
          <xm:sqref>S26</xm:sqref>
        </x14:conditionalFormatting>
        <x14:conditionalFormatting xmlns:xm="http://schemas.microsoft.com/office/excel/2006/main">
          <x14:cfRule type="expression" priority="45" id="{7280BD17-F4A0-40BB-890C-CB5F9F912CE5}">
            <xm:f>$S$26=Sprachen!$L$8</xm:f>
            <x14:dxf>
              <fill>
                <patternFill>
                  <bgColor rgb="FFFF0000"/>
                </patternFill>
              </fill>
            </x14:dxf>
          </x14:cfRule>
          <x14:cfRule type="expression" priority="46" id="{B32564BF-8DA8-4208-B870-564466D191B2}">
            <xm:f>$S$26=Sprachen!$L$7</xm:f>
            <x14:dxf>
              <fill>
                <patternFill>
                  <bgColor rgb="FFFFFF00"/>
                </patternFill>
              </fill>
            </x14:dxf>
          </x14:cfRule>
          <xm:sqref>S26:AN26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/>
  </sheetPr>
  <dimension ref="A1:AY44"/>
  <sheetViews>
    <sheetView zoomScaleNormal="100" zoomScaleSheetLayoutView="110" workbookViewId="0">
      <selection sqref="A1:M2"/>
    </sheetView>
  </sheetViews>
  <sheetFormatPr baseColWidth="10" defaultColWidth="11" defaultRowHeight="13.85" x14ac:dyDescent="0.25"/>
  <cols>
    <col min="1" max="7" width="2.08984375" customWidth="1"/>
    <col min="8" max="30" width="3.6328125" customWidth="1"/>
    <col min="31" max="34" width="2.08984375" customWidth="1"/>
    <col min="35" max="40" width="2.6328125" customWidth="1"/>
    <col min="41" max="47" width="11" hidden="1" customWidth="1"/>
  </cols>
  <sheetData>
    <row r="1" spans="1:51" ht="29.95" customHeight="1" x14ac:dyDescent="0.25">
      <c r="A1" s="1445" t="str">
        <f>Sprachen!L314</f>
        <v>Selbstbeurteilung Produktionsprozess</v>
      </c>
      <c r="B1" s="1445"/>
      <c r="C1" s="1445"/>
      <c r="D1" s="1445"/>
      <c r="E1" s="1445"/>
      <c r="F1" s="1445"/>
      <c r="G1" s="1445"/>
      <c r="H1" s="1445"/>
      <c r="I1" s="1445"/>
      <c r="J1" s="1445"/>
      <c r="K1" s="1445"/>
      <c r="L1" s="1445"/>
      <c r="M1" s="1445"/>
      <c r="N1" s="619"/>
      <c r="O1" s="619"/>
      <c r="P1" s="619"/>
      <c r="Q1" s="619"/>
      <c r="R1" s="619"/>
      <c r="S1" s="619"/>
      <c r="T1" s="619"/>
      <c r="U1" s="619"/>
      <c r="V1" s="619"/>
      <c r="W1" s="619"/>
      <c r="X1" s="619"/>
      <c r="Y1" s="619"/>
      <c r="Z1" s="619"/>
      <c r="AA1" s="619"/>
      <c r="AB1" s="619"/>
      <c r="AC1" s="619"/>
      <c r="AD1" s="619"/>
      <c r="AE1" s="619"/>
      <c r="AF1" s="619"/>
      <c r="AG1" s="619"/>
      <c r="AH1" s="619"/>
      <c r="AI1" s="619"/>
      <c r="AJ1" s="619"/>
      <c r="AK1" s="619"/>
      <c r="AL1" s="619"/>
      <c r="AM1" s="619"/>
      <c r="AN1" s="619"/>
      <c r="AP1" t="s">
        <v>899</v>
      </c>
      <c r="AV1" s="87"/>
      <c r="AW1" s="87"/>
      <c r="AX1" s="87"/>
      <c r="AY1" s="87"/>
    </row>
    <row r="2" spans="1:51" ht="29.95" customHeight="1" thickBot="1" x14ac:dyDescent="0.3">
      <c r="A2" s="1446"/>
      <c r="B2" s="1446"/>
      <c r="C2" s="1446"/>
      <c r="D2" s="1446"/>
      <c r="E2" s="1446"/>
      <c r="F2" s="1446"/>
      <c r="G2" s="1446"/>
      <c r="H2" s="1446"/>
      <c r="I2" s="1446"/>
      <c r="J2" s="1446"/>
      <c r="K2" s="1446"/>
      <c r="L2" s="1446"/>
      <c r="M2" s="1446"/>
      <c r="N2" s="155" t="str">
        <f>Sprachen!L255</f>
        <v>Organisation</v>
      </c>
      <c r="O2" s="155"/>
      <c r="P2" s="155"/>
      <c r="Q2" s="155"/>
      <c r="R2" s="155"/>
      <c r="S2" s="155"/>
      <c r="T2" s="155"/>
      <c r="U2" s="156" t="str">
        <f>IF('Deckblatt '!U2&lt;&gt;"",'Deckblatt '!U2,"")</f>
        <v/>
      </c>
      <c r="V2" s="156"/>
      <c r="W2" s="156"/>
      <c r="X2" s="156"/>
      <c r="Y2" s="156"/>
      <c r="Z2" s="156"/>
      <c r="AA2" s="156"/>
      <c r="AB2" s="156"/>
      <c r="AC2" s="156"/>
      <c r="AD2" s="156"/>
      <c r="AE2" s="156"/>
      <c r="AF2" s="156"/>
      <c r="AG2" s="156"/>
      <c r="AH2" s="156"/>
      <c r="AI2" s="156"/>
      <c r="AJ2" s="156"/>
      <c r="AK2" s="156"/>
      <c r="AL2" s="156"/>
      <c r="AM2" s="156"/>
      <c r="AN2" s="156"/>
      <c r="AV2" s="87"/>
      <c r="AW2" s="87"/>
      <c r="AX2" s="87"/>
      <c r="AY2" s="87"/>
    </row>
    <row r="3" spans="1:51" s="11" customFormat="1" ht="20.3" customHeight="1" thickTop="1" thickBot="1" x14ac:dyDescent="0.3">
      <c r="A3" s="198" t="str">
        <f>Sprachen!L46</f>
        <v>Angaben zur Organisation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 t="str">
        <f>Sprachen!L44</f>
        <v>Angaben zu Mustern</v>
      </c>
      <c r="P3" s="198"/>
      <c r="Q3" s="198"/>
      <c r="R3" s="198"/>
      <c r="S3" s="198"/>
      <c r="T3" s="198"/>
      <c r="U3" s="198"/>
      <c r="V3" s="198"/>
      <c r="W3" s="198"/>
      <c r="X3" s="198"/>
      <c r="Y3" s="198"/>
      <c r="Z3" s="198"/>
      <c r="AA3" s="198"/>
      <c r="AB3" s="198" t="str">
        <f>Sprachen!L45</f>
        <v>Angaben zum Kunden</v>
      </c>
      <c r="AC3" s="198"/>
      <c r="AD3" s="198"/>
      <c r="AE3" s="198"/>
      <c r="AF3" s="198"/>
      <c r="AG3" s="198"/>
      <c r="AH3" s="198"/>
      <c r="AI3" s="198"/>
      <c r="AJ3" s="198"/>
      <c r="AK3" s="198"/>
      <c r="AL3" s="198"/>
      <c r="AM3" s="198"/>
      <c r="AN3" s="198"/>
      <c r="AP3"/>
      <c r="AQ3"/>
      <c r="AR3"/>
      <c r="AS3"/>
      <c r="AV3" s="88"/>
      <c r="AW3" s="88"/>
      <c r="AX3" s="88"/>
      <c r="AY3" s="88"/>
    </row>
    <row r="4" spans="1:51" ht="20.3" customHeight="1" thickTop="1" x14ac:dyDescent="0.25">
      <c r="A4" s="221" t="str">
        <f>Sprachen!L75</f>
        <v>Berichtsnummer</v>
      </c>
      <c r="B4" s="222"/>
      <c r="C4" s="222"/>
      <c r="D4" s="222"/>
      <c r="E4" s="222"/>
      <c r="F4" s="222"/>
      <c r="G4" s="223"/>
      <c r="H4" s="1042" t="str">
        <f>IF('Deckblatt '!H16&lt;&gt;"",'Deckblatt '!H16,"")</f>
        <v/>
      </c>
      <c r="I4" s="1043"/>
      <c r="J4" s="1043"/>
      <c r="K4" s="1043"/>
      <c r="L4" s="1043"/>
      <c r="M4" s="1043"/>
      <c r="N4" s="1044"/>
      <c r="O4" s="227" t="str">
        <f>Sprachen!L198</f>
        <v>Lieferscheinnummer</v>
      </c>
      <c r="P4" s="228"/>
      <c r="Q4" s="228"/>
      <c r="R4" s="228"/>
      <c r="S4" s="228"/>
      <c r="T4" s="228"/>
      <c r="U4" s="229"/>
      <c r="V4" s="1045" t="str">
        <f>IF('Deckblatt '!V16&lt;&gt;"",'Deckblatt '!V16,"")</f>
        <v/>
      </c>
      <c r="W4" s="1046"/>
      <c r="X4" s="1046"/>
      <c r="Y4" s="1046"/>
      <c r="Z4" s="1046"/>
      <c r="AA4" s="1047"/>
      <c r="AB4" s="233" t="str">
        <f>Sprachen!L187</f>
        <v>Kunde</v>
      </c>
      <c r="AC4" s="234"/>
      <c r="AD4" s="234"/>
      <c r="AE4" s="234"/>
      <c r="AF4" s="234"/>
      <c r="AG4" s="234"/>
      <c r="AH4" s="235"/>
      <c r="AI4" s="242" t="str">
        <f>IF('Deckblatt '!A10&lt;&gt;"",'Deckblatt '!A10,"")</f>
        <v/>
      </c>
      <c r="AJ4" s="243"/>
      <c r="AK4" s="243"/>
      <c r="AL4" s="243"/>
      <c r="AM4" s="243"/>
      <c r="AN4" s="244"/>
      <c r="AV4" s="87"/>
      <c r="AW4" s="87"/>
      <c r="AX4" s="87"/>
      <c r="AY4" s="87"/>
    </row>
    <row r="5" spans="1:51" ht="20.3" customHeight="1" x14ac:dyDescent="0.25">
      <c r="A5" s="209" t="str">
        <f>Sprachen!L77</f>
        <v>Berichtsversion</v>
      </c>
      <c r="B5" s="210"/>
      <c r="C5" s="210"/>
      <c r="D5" s="210"/>
      <c r="E5" s="210"/>
      <c r="F5" s="210"/>
      <c r="G5" s="211"/>
      <c r="H5" s="1048" t="str">
        <f>IF('Deckblatt '!H17&lt;&gt;"",'Deckblatt '!H17,"")</f>
        <v/>
      </c>
      <c r="I5" s="1049"/>
      <c r="J5" s="1049"/>
      <c r="K5" s="1049"/>
      <c r="L5" s="1049"/>
      <c r="M5" s="1049"/>
      <c r="N5" s="1050"/>
      <c r="O5" s="239" t="str">
        <f>Sprachen!L197</f>
        <v>Liefermenge</v>
      </c>
      <c r="P5" s="240"/>
      <c r="Q5" s="240"/>
      <c r="R5" s="240"/>
      <c r="S5" s="240"/>
      <c r="T5" s="240"/>
      <c r="U5" s="241"/>
      <c r="V5" s="1051" t="str">
        <f>IF('Deckblatt '!V17&lt;&gt;"",'Deckblatt '!V17,"")</f>
        <v/>
      </c>
      <c r="W5" s="1052"/>
      <c r="X5" s="1052"/>
      <c r="Y5" s="1052"/>
      <c r="Z5" s="1052"/>
      <c r="AA5" s="1053"/>
      <c r="AB5" s="236"/>
      <c r="AC5" s="237"/>
      <c r="AD5" s="237"/>
      <c r="AE5" s="237"/>
      <c r="AF5" s="237"/>
      <c r="AG5" s="237"/>
      <c r="AH5" s="238"/>
      <c r="AI5" s="245"/>
      <c r="AJ5" s="246"/>
      <c r="AK5" s="246"/>
      <c r="AL5" s="246"/>
      <c r="AM5" s="246"/>
      <c r="AN5" s="247"/>
      <c r="AV5" s="87"/>
      <c r="AW5" s="87"/>
      <c r="AX5" s="87"/>
      <c r="AY5" s="87"/>
    </row>
    <row r="6" spans="1:51" ht="20.3" customHeight="1" x14ac:dyDescent="0.25">
      <c r="A6" s="209" t="str">
        <f>Sprachen!L199</f>
        <v>Lieferstandort</v>
      </c>
      <c r="B6" s="210"/>
      <c r="C6" s="210"/>
      <c r="D6" s="210"/>
      <c r="E6" s="210"/>
      <c r="F6" s="210"/>
      <c r="G6" s="211"/>
      <c r="H6" s="1048" t="str">
        <f>IF('Deckblatt '!H18&lt;&gt;"",'Deckblatt '!H18,"")</f>
        <v/>
      </c>
      <c r="I6" s="1049"/>
      <c r="J6" s="1049"/>
      <c r="K6" s="1049"/>
      <c r="L6" s="1049"/>
      <c r="M6" s="1049"/>
      <c r="N6" s="1050"/>
      <c r="O6" s="209" t="str">
        <f>Sprachen!L89</f>
        <v>Chargennummer</v>
      </c>
      <c r="P6" s="210"/>
      <c r="Q6" s="210"/>
      <c r="R6" s="210"/>
      <c r="S6" s="210"/>
      <c r="T6" s="210"/>
      <c r="U6" s="211"/>
      <c r="V6" s="1051" t="str">
        <f>IF('Deckblatt '!V18&lt;&gt;"",'Deckblatt '!V18,"")</f>
        <v/>
      </c>
      <c r="W6" s="1052"/>
      <c r="X6" s="1052"/>
      <c r="Y6" s="1052"/>
      <c r="Z6" s="1052"/>
      <c r="AA6" s="1053"/>
      <c r="AB6" s="215" t="str">
        <f>Sprachen!L87</f>
        <v>Bestellnr. PPF-Muster</v>
      </c>
      <c r="AC6" s="216"/>
      <c r="AD6" s="216"/>
      <c r="AE6" s="216"/>
      <c r="AF6" s="216"/>
      <c r="AG6" s="216"/>
      <c r="AH6" s="217"/>
      <c r="AI6" s="1048" t="str">
        <f>IF('Deckblatt '!AI18&lt;&gt;"",'Deckblatt '!AI18,"")</f>
        <v/>
      </c>
      <c r="AJ6" s="1049"/>
      <c r="AK6" s="1049"/>
      <c r="AL6" s="1049"/>
      <c r="AM6" s="1049"/>
      <c r="AN6" s="1050"/>
      <c r="AV6" s="87"/>
      <c r="AW6" s="87"/>
      <c r="AX6" s="87"/>
      <c r="AY6" s="87"/>
    </row>
    <row r="7" spans="1:51" ht="20.3" customHeight="1" thickBot="1" x14ac:dyDescent="0.3">
      <c r="A7" s="266" t="str">
        <f>Sprachen!L276</f>
        <v>Produktionsstandort</v>
      </c>
      <c r="B7" s="267"/>
      <c r="C7" s="267"/>
      <c r="D7" s="267"/>
      <c r="E7" s="267"/>
      <c r="F7" s="267"/>
      <c r="G7" s="268"/>
      <c r="H7" s="1054" t="str">
        <f>IF('Deckblatt '!H19&lt;&gt;"",'Deckblatt '!H19,"")</f>
        <v/>
      </c>
      <c r="I7" s="1055"/>
      <c r="J7" s="1055"/>
      <c r="K7" s="1055"/>
      <c r="L7" s="1055"/>
      <c r="M7" s="1055"/>
      <c r="N7" s="1056"/>
      <c r="O7" s="272" t="str">
        <f>Sprachen!L217</f>
        <v>Mustergewicht [kg]</v>
      </c>
      <c r="P7" s="273"/>
      <c r="Q7" s="273"/>
      <c r="R7" s="273"/>
      <c r="S7" s="273"/>
      <c r="T7" s="273"/>
      <c r="U7" s="274"/>
      <c r="V7" s="1265" t="str">
        <f>IF('Deckblatt '!V19&lt;&gt;"",'Deckblatt '!V19,"")</f>
        <v/>
      </c>
      <c r="W7" s="1266"/>
      <c r="X7" s="1266"/>
      <c r="Y7" s="1266"/>
      <c r="Z7" s="1266"/>
      <c r="AA7" s="1267"/>
      <c r="AB7" s="278" t="str">
        <f>Sprachen!L14</f>
        <v>Abladestelle</v>
      </c>
      <c r="AC7" s="279"/>
      <c r="AD7" s="279"/>
      <c r="AE7" s="279"/>
      <c r="AF7" s="279"/>
      <c r="AG7" s="279"/>
      <c r="AH7" s="280"/>
      <c r="AI7" s="1268" t="str">
        <f>IF('Deckblatt '!AI19&lt;&gt;"",'Deckblatt '!AI19,"")</f>
        <v/>
      </c>
      <c r="AJ7" s="1269"/>
      <c r="AK7" s="1269"/>
      <c r="AL7" s="1269"/>
      <c r="AM7" s="1269"/>
      <c r="AN7" s="1270"/>
      <c r="AV7" s="87"/>
      <c r="AW7" s="87"/>
      <c r="AX7" s="87"/>
      <c r="AY7" s="87"/>
    </row>
    <row r="8" spans="1:51" ht="20.3" customHeight="1" x14ac:dyDescent="0.25">
      <c r="A8" s="1072" t="str">
        <f>Sprachen!L304</f>
        <v>Sachnummer</v>
      </c>
      <c r="B8" s="1073"/>
      <c r="C8" s="1073"/>
      <c r="D8" s="1073"/>
      <c r="E8" s="1073"/>
      <c r="F8" s="1073"/>
      <c r="G8" s="1074"/>
      <c r="H8" s="1075" t="str">
        <f>IF('Deckblatt '!H20&lt;&gt;"",'Deckblatt '!H20,"")</f>
        <v/>
      </c>
      <c r="I8" s="1076"/>
      <c r="J8" s="1076"/>
      <c r="K8" s="1076"/>
      <c r="L8" s="1076"/>
      <c r="M8" s="1076"/>
      <c r="N8" s="1077"/>
      <c r="O8" s="1256" t="str">
        <f>Sprachen!L166</f>
        <v>Hardwarestand</v>
      </c>
      <c r="P8" s="1257"/>
      <c r="Q8" s="1257"/>
      <c r="R8" s="1257"/>
      <c r="S8" s="1257"/>
      <c r="T8" s="1257"/>
      <c r="U8" s="1258"/>
      <c r="V8" s="1259" t="str">
        <f>IF('Deckblatt '!V20&lt;&gt;"",'Deckblatt '!V20,"")</f>
        <v/>
      </c>
      <c r="W8" s="1260"/>
      <c r="X8" s="1260"/>
      <c r="Y8" s="1260"/>
      <c r="Z8" s="1260"/>
      <c r="AA8" s="1261"/>
      <c r="AB8" s="260" t="str">
        <f>Sprachen!L304</f>
        <v>Sachnummer</v>
      </c>
      <c r="AC8" s="261"/>
      <c r="AD8" s="261"/>
      <c r="AE8" s="261"/>
      <c r="AF8" s="261"/>
      <c r="AG8" s="261"/>
      <c r="AH8" s="262"/>
      <c r="AI8" s="1262" t="str">
        <f>IF('Deckblatt '!AI20&lt;&gt;"",'Deckblatt '!AI20,"")</f>
        <v/>
      </c>
      <c r="AJ8" s="1263"/>
      <c r="AK8" s="1263"/>
      <c r="AL8" s="1263"/>
      <c r="AM8" s="1263"/>
      <c r="AN8" s="1264"/>
      <c r="AV8" s="87"/>
      <c r="AW8" s="87"/>
      <c r="AX8" s="87"/>
      <c r="AY8" s="87"/>
    </row>
    <row r="9" spans="1:51" ht="20.3" customHeight="1" x14ac:dyDescent="0.25">
      <c r="A9" s="209" t="str">
        <f>Sprachen!L65</f>
        <v>Benennung</v>
      </c>
      <c r="B9" s="210"/>
      <c r="C9" s="210"/>
      <c r="D9" s="210"/>
      <c r="E9" s="210"/>
      <c r="F9" s="210"/>
      <c r="G9" s="211"/>
      <c r="H9" s="1048" t="str">
        <f>IF('Deckblatt '!H21&lt;&gt;"",'Deckblatt '!H21,"")</f>
        <v/>
      </c>
      <c r="I9" s="1049"/>
      <c r="J9" s="1049"/>
      <c r="K9" s="1049"/>
      <c r="L9" s="1049"/>
      <c r="M9" s="1049"/>
      <c r="N9" s="1050"/>
      <c r="O9" s="239" t="str">
        <f>Sprachen!L98</f>
        <v>Diagnosestand</v>
      </c>
      <c r="P9" s="240"/>
      <c r="Q9" s="240"/>
      <c r="R9" s="240"/>
      <c r="S9" s="240"/>
      <c r="T9" s="240"/>
      <c r="U9" s="241"/>
      <c r="V9" s="1051" t="str">
        <f>IF('Deckblatt '!V21&lt;&gt;"",'Deckblatt '!V21,"")</f>
        <v/>
      </c>
      <c r="W9" s="1052"/>
      <c r="X9" s="1052"/>
      <c r="Y9" s="1052"/>
      <c r="Z9" s="1052"/>
      <c r="AA9" s="1053"/>
      <c r="AB9" s="239" t="str">
        <f>Sprachen!L65</f>
        <v>Benennung</v>
      </c>
      <c r="AC9" s="240"/>
      <c r="AD9" s="240"/>
      <c r="AE9" s="240"/>
      <c r="AF9" s="240"/>
      <c r="AG9" s="240"/>
      <c r="AH9" s="241"/>
      <c r="AI9" s="1069" t="str">
        <f>IF('Deckblatt '!AI21&lt;&gt;"",'Deckblatt '!AI21,"")</f>
        <v/>
      </c>
      <c r="AJ9" s="1070"/>
      <c r="AK9" s="1070"/>
      <c r="AL9" s="1070"/>
      <c r="AM9" s="1070"/>
      <c r="AN9" s="1071"/>
      <c r="AV9" s="87"/>
      <c r="AW9" s="87"/>
      <c r="AX9" s="87"/>
      <c r="AY9" s="87"/>
    </row>
    <row r="10" spans="1:51" ht="20.3" customHeight="1" x14ac:dyDescent="0.25">
      <c r="A10" s="209" t="str">
        <f>Sprachen!L374</f>
        <v>Zeichnungsnummer</v>
      </c>
      <c r="B10" s="210"/>
      <c r="C10" s="210"/>
      <c r="D10" s="210"/>
      <c r="E10" s="210"/>
      <c r="F10" s="210"/>
      <c r="G10" s="211"/>
      <c r="H10" s="1048" t="str">
        <f>IF('Deckblatt '!H22&lt;&gt;"",'Deckblatt '!H22,"")</f>
        <v/>
      </c>
      <c r="I10" s="1049"/>
      <c r="J10" s="1049"/>
      <c r="K10" s="1049"/>
      <c r="L10" s="1049"/>
      <c r="M10" s="1049"/>
      <c r="N10" s="1050"/>
      <c r="O10" s="239" t="str">
        <f>Sprachen!L326</f>
        <v>Softwarestand</v>
      </c>
      <c r="P10" s="240"/>
      <c r="Q10" s="240"/>
      <c r="R10" s="240"/>
      <c r="S10" s="240"/>
      <c r="T10" s="240"/>
      <c r="U10" s="241"/>
      <c r="V10" s="1051" t="str">
        <f>IF('Deckblatt '!V22&lt;&gt;"",'Deckblatt '!V22,"")</f>
        <v/>
      </c>
      <c r="W10" s="1052"/>
      <c r="X10" s="1052"/>
      <c r="Y10" s="1052"/>
      <c r="Z10" s="1052"/>
      <c r="AA10" s="1053"/>
      <c r="AB10" s="239" t="str">
        <f>Sprachen!L374</f>
        <v>Zeichnungsnummer</v>
      </c>
      <c r="AC10" s="240"/>
      <c r="AD10" s="240"/>
      <c r="AE10" s="240"/>
      <c r="AF10" s="240"/>
      <c r="AG10" s="240"/>
      <c r="AH10" s="241"/>
      <c r="AI10" s="1105" t="str">
        <f>IF('Deckblatt '!AI22&lt;&gt;"",'Deckblatt '!AI22,"")</f>
        <v/>
      </c>
      <c r="AJ10" s="1106"/>
      <c r="AK10" s="1106"/>
      <c r="AL10" s="1106"/>
      <c r="AM10" s="1106"/>
      <c r="AN10" s="1107"/>
      <c r="AV10" s="87"/>
      <c r="AW10" s="87"/>
      <c r="AX10" s="87"/>
      <c r="AY10" s="87"/>
    </row>
    <row r="11" spans="1:51" ht="20.3" customHeight="1" thickBot="1" x14ac:dyDescent="0.3">
      <c r="A11" s="1090" t="str">
        <f>Sprachen!L361</f>
        <v>Version/ Datum</v>
      </c>
      <c r="B11" s="1091"/>
      <c r="C11" s="1091"/>
      <c r="D11" s="1091"/>
      <c r="E11" s="1091"/>
      <c r="F11" s="1091"/>
      <c r="G11" s="1092"/>
      <c r="H11" s="1093" t="str">
        <f>IF('Deckblatt '!H23&lt;&gt;"",'Deckblatt '!H23,"")</f>
        <v/>
      </c>
      <c r="I11" s="1094"/>
      <c r="J11" s="1094"/>
      <c r="K11" s="1094"/>
      <c r="L11" s="1094"/>
      <c r="M11" s="1094"/>
      <c r="N11" s="1095"/>
      <c r="O11" s="1096" t="str">
        <f>Sprachen!L177</f>
        <v>Kennung/DUNS</v>
      </c>
      <c r="P11" s="1097"/>
      <c r="Q11" s="1097"/>
      <c r="R11" s="1097"/>
      <c r="S11" s="1097"/>
      <c r="T11" s="1097"/>
      <c r="U11" s="1098"/>
      <c r="V11" s="1099" t="str">
        <f>IF('Deckblatt '!V23&lt;&gt;"",'Deckblatt '!V23,"")</f>
        <v/>
      </c>
      <c r="W11" s="1100"/>
      <c r="X11" s="1100"/>
      <c r="Y11" s="1100"/>
      <c r="Z11" s="1100"/>
      <c r="AA11" s="1101"/>
      <c r="AB11" s="1096" t="str">
        <f>Sprachen!L361</f>
        <v>Version/ Datum</v>
      </c>
      <c r="AC11" s="1097"/>
      <c r="AD11" s="1097"/>
      <c r="AE11" s="1097"/>
      <c r="AF11" s="1097"/>
      <c r="AG11" s="1097"/>
      <c r="AH11" s="1098"/>
      <c r="AI11" s="1102" t="str">
        <f>IF('Deckblatt '!AI23&lt;&gt;"",'Deckblatt '!AI23,"")</f>
        <v/>
      </c>
      <c r="AJ11" s="1103"/>
      <c r="AK11" s="1103"/>
      <c r="AL11" s="1103"/>
      <c r="AM11" s="1103"/>
      <c r="AN11" s="1104"/>
      <c r="AV11" s="87"/>
      <c r="AW11" s="87"/>
      <c r="AX11" s="87"/>
      <c r="AY11" s="87"/>
    </row>
    <row r="12" spans="1:51" ht="20.3" customHeight="1" thickTop="1" thickBot="1" x14ac:dyDescent="0.3">
      <c r="A12" s="1271" t="str">
        <f>IF('Deckblatt '!A24:N24&lt;&gt;"",'Deckblatt '!A24:N24,"")</f>
        <v>-</v>
      </c>
      <c r="B12" s="1272"/>
      <c r="C12" s="1272"/>
      <c r="D12" s="1272"/>
      <c r="E12" s="1272"/>
      <c r="F12" s="1272"/>
      <c r="G12" s="1272"/>
      <c r="H12" s="1272"/>
      <c r="I12" s="1272"/>
      <c r="J12" s="1272"/>
      <c r="K12" s="1272"/>
      <c r="L12" s="1272"/>
      <c r="M12" s="1272"/>
      <c r="N12" s="1273"/>
      <c r="O12" s="82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  <c r="AL12" s="83"/>
      <c r="AM12" s="83"/>
      <c r="AN12" s="84"/>
      <c r="AV12" s="90"/>
      <c r="AW12" s="87"/>
      <c r="AX12" s="87"/>
      <c r="AY12" s="87"/>
    </row>
    <row r="13" spans="1:51" s="23" customFormat="1" ht="50.25" customHeight="1" thickTop="1" thickBot="1" x14ac:dyDescent="0.25">
      <c r="A13" s="1471" t="str">
        <f>Sprachen!L172</f>
        <v>Kategorie</v>
      </c>
      <c r="B13" s="1472"/>
      <c r="C13" s="1473"/>
      <c r="D13" s="1473"/>
      <c r="E13" s="1473"/>
      <c r="F13" s="1473"/>
      <c r="G13" s="1473" t="str">
        <f>Sprachen!L6</f>
        <v>Anforderungen erfüllt</v>
      </c>
      <c r="H13" s="1473"/>
      <c r="I13" s="1473"/>
      <c r="J13" s="1473"/>
      <c r="K13" s="1473"/>
      <c r="L13" s="1473"/>
      <c r="M13" s="1473"/>
      <c r="N13" s="1473"/>
      <c r="O13" s="1473" t="str">
        <f>Sprachen!L7</f>
        <v>Anforderungen nicht vollständig erfüllt</v>
      </c>
      <c r="P13" s="1473"/>
      <c r="Q13" s="1473"/>
      <c r="R13" s="1473"/>
      <c r="S13" s="1473"/>
      <c r="T13" s="1473"/>
      <c r="U13" s="1473"/>
      <c r="V13" s="1473"/>
      <c r="W13" s="1473" t="str">
        <f>Sprachen!L8</f>
        <v>Anforderungen nicht erfüllt</v>
      </c>
      <c r="X13" s="1473"/>
      <c r="Y13" s="1473"/>
      <c r="Z13" s="1473"/>
      <c r="AA13" s="1473"/>
      <c r="AB13" s="1473"/>
      <c r="AC13" s="1473"/>
      <c r="AD13" s="1473"/>
      <c r="AE13" s="1474" t="str">
        <f>Sprachen!L240</f>
        <v>Nicht anwendbar</v>
      </c>
      <c r="AF13" s="1475"/>
      <c r="AG13" s="1476" t="str">
        <f>Sprachen!L63</f>
        <v>Bemerkung/Maßnahmen + Termin 
(sofern nicht OK ausgewählt) (5)</v>
      </c>
      <c r="AH13" s="1477"/>
      <c r="AI13" s="1477"/>
      <c r="AJ13" s="1477"/>
      <c r="AK13" s="1477"/>
      <c r="AL13" s="1477"/>
      <c r="AM13" s="1477"/>
      <c r="AN13" s="1478"/>
      <c r="AO13" s="33" t="s">
        <v>991</v>
      </c>
      <c r="AP13" s="33" t="s">
        <v>992</v>
      </c>
      <c r="AQ13" s="33" t="s">
        <v>993</v>
      </c>
      <c r="AR13" s="33" t="s">
        <v>994</v>
      </c>
      <c r="AS13" s="33"/>
      <c r="AT13" s="125"/>
      <c r="AU13" s="125"/>
      <c r="AV13" s="24"/>
      <c r="AW13" s="22"/>
    </row>
    <row r="14" spans="1:51" s="25" customFormat="1" ht="50.15" customHeight="1" x14ac:dyDescent="0.25">
      <c r="A14" s="1460" t="str">
        <f>Sprachen!L277</f>
        <v>Produktions-     standort</v>
      </c>
      <c r="B14" s="1461"/>
      <c r="C14" s="1461"/>
      <c r="D14" s="1461"/>
      <c r="E14" s="1461"/>
      <c r="F14" s="1462"/>
      <c r="G14" s="1466" t="str">
        <f>Sprachen!L135</f>
        <v xml:space="preserve">Fertigung am Produktionsstandort 
durch die Organisation abgenommen
(Fertigungslayout umgesetzt, Verkettung Anlagen umgesetzt) </v>
      </c>
      <c r="H14" s="1466"/>
      <c r="I14" s="1466"/>
      <c r="J14" s="1466"/>
      <c r="K14" s="1466"/>
      <c r="L14" s="1466"/>
      <c r="M14" s="1466"/>
      <c r="N14" s="1466"/>
      <c r="O14" s="1466" t="str">
        <f>Sprachen!L136</f>
        <v>Fertigung am Produktionsstandort 
durch die Organisation noch nicht abgenommen; 
Keine Qualitäts-beeinträchtigungen 
in der Serie zu erwarten</v>
      </c>
      <c r="P14" s="1467"/>
      <c r="Q14" s="1467"/>
      <c r="R14" s="1467"/>
      <c r="S14" s="1467"/>
      <c r="T14" s="1467"/>
      <c r="U14" s="1467"/>
      <c r="V14" s="1467"/>
      <c r="W14" s="1466" t="str">
        <f>Sprachen!L137</f>
        <v>Fertigung nicht am Produktionsstandort; 
Qualitätsbeeinträchtigun-gen möglich</v>
      </c>
      <c r="X14" s="1466"/>
      <c r="Y14" s="1466"/>
      <c r="Z14" s="1466"/>
      <c r="AA14" s="1466"/>
      <c r="AB14" s="1466"/>
      <c r="AC14" s="1466"/>
      <c r="AD14" s="1467"/>
      <c r="AE14" s="1521"/>
      <c r="AF14" s="1522"/>
      <c r="AG14" s="1483"/>
      <c r="AH14" s="1483"/>
      <c r="AI14" s="1483"/>
      <c r="AJ14" s="1483"/>
      <c r="AK14" s="1483"/>
      <c r="AL14" s="1483"/>
      <c r="AM14" s="1483"/>
      <c r="AN14" s="1484"/>
      <c r="AO14" s="27"/>
      <c r="AP14" s="27"/>
      <c r="AQ14" s="27"/>
      <c r="AR14" s="27"/>
      <c r="AS14" s="126"/>
      <c r="AT14" s="27"/>
      <c r="AU14" s="27"/>
      <c r="AV14" s="28"/>
      <c r="AW14" s="22"/>
    </row>
    <row r="15" spans="1:51" s="25" customFormat="1" ht="20.3" customHeight="1" thickBot="1" x14ac:dyDescent="0.3">
      <c r="A15" s="1523"/>
      <c r="B15" s="1524"/>
      <c r="C15" s="1524"/>
      <c r="D15" s="1524"/>
      <c r="E15" s="1524"/>
      <c r="F15" s="1525"/>
      <c r="G15" s="1468"/>
      <c r="H15" s="1469"/>
      <c r="I15" s="1469"/>
      <c r="J15" s="1469"/>
      <c r="K15" s="1469"/>
      <c r="L15" s="1469"/>
      <c r="M15" s="1469"/>
      <c r="N15" s="1470"/>
      <c r="O15" s="1468"/>
      <c r="P15" s="1469"/>
      <c r="Q15" s="1469"/>
      <c r="R15" s="1469"/>
      <c r="S15" s="1469"/>
      <c r="T15" s="1469"/>
      <c r="U15" s="1469"/>
      <c r="V15" s="1470"/>
      <c r="W15" s="1468"/>
      <c r="X15" s="1469"/>
      <c r="Y15" s="1469"/>
      <c r="Z15" s="1469"/>
      <c r="AA15" s="1469"/>
      <c r="AB15" s="1469"/>
      <c r="AC15" s="1469"/>
      <c r="AD15" s="1470"/>
      <c r="AE15" s="1481"/>
      <c r="AF15" s="1482"/>
      <c r="AG15" s="1485"/>
      <c r="AH15" s="1485"/>
      <c r="AI15" s="1485"/>
      <c r="AJ15" s="1485"/>
      <c r="AK15" s="1485"/>
      <c r="AL15" s="1485"/>
      <c r="AM15" s="1485"/>
      <c r="AN15" s="1486"/>
      <c r="AO15" s="27" t="b">
        <f>G15="X"</f>
        <v>0</v>
      </c>
      <c r="AP15" s="27" t="b">
        <f>O15="X"</f>
        <v>0</v>
      </c>
      <c r="AQ15" s="27" t="b">
        <f>W15="X"</f>
        <v>0</v>
      </c>
      <c r="AR15" s="27" t="b">
        <f>AE15="X"</f>
        <v>0</v>
      </c>
      <c r="AS15" s="126">
        <f>COUNTIF(AO15:AR15,TRUE)</f>
        <v>0</v>
      </c>
      <c r="AT15" s="27"/>
      <c r="AU15" s="27"/>
      <c r="AV15" s="28"/>
      <c r="AW15" s="22"/>
    </row>
    <row r="16" spans="1:51" s="25" customFormat="1" ht="50.15" customHeight="1" x14ac:dyDescent="0.25">
      <c r="A16" s="1489" t="str">
        <f>Sprachen!L371</f>
        <v>Werkzeuge</v>
      </c>
      <c r="B16" s="1490"/>
      <c r="C16" s="1490"/>
      <c r="D16" s="1490"/>
      <c r="E16" s="1490"/>
      <c r="F16" s="1491"/>
      <c r="G16" s="1492" t="str">
        <f>Sprachen!L316</f>
        <v>Serienwerkzeug 
abgenommen</v>
      </c>
      <c r="H16" s="1492"/>
      <c r="I16" s="1492"/>
      <c r="J16" s="1492"/>
      <c r="K16" s="1492"/>
      <c r="L16" s="1492"/>
      <c r="M16" s="1492"/>
      <c r="N16" s="1493"/>
      <c r="O16" s="1492" t="str">
        <f>Sprachen!L317</f>
        <v>Serienwerkzeug/Kleinserienwerkzeug vorhanden, Optimierung(en) noch nötig, aber keine Qualitätsbeeinträchtigun-gen in der Serie zu erwarten</v>
      </c>
      <c r="P16" s="1493"/>
      <c r="Q16" s="1493"/>
      <c r="R16" s="1493"/>
      <c r="S16" s="1493"/>
      <c r="T16" s="1493"/>
      <c r="U16" s="1493"/>
      <c r="V16" s="1493"/>
      <c r="W16" s="1492" t="str">
        <f>Sprachen!L370</f>
        <v>Werkzeug nicht serientauglich
Qualitätsbeeinträchtigun-gen in der Serie zu erwarten</v>
      </c>
      <c r="X16" s="1492"/>
      <c r="Y16" s="1492"/>
      <c r="Z16" s="1492"/>
      <c r="AA16" s="1492"/>
      <c r="AB16" s="1492"/>
      <c r="AC16" s="1492"/>
      <c r="AD16" s="1493"/>
      <c r="AE16" s="1521"/>
      <c r="AF16" s="1522"/>
      <c r="AG16" s="1483"/>
      <c r="AH16" s="1483"/>
      <c r="AI16" s="1483"/>
      <c r="AJ16" s="1483"/>
      <c r="AK16" s="1483"/>
      <c r="AL16" s="1483"/>
      <c r="AM16" s="1483"/>
      <c r="AN16" s="1484"/>
      <c r="AO16" s="127"/>
      <c r="AP16" s="128"/>
      <c r="AQ16" s="128"/>
      <c r="AR16" s="128"/>
      <c r="AS16" s="129"/>
      <c r="AT16" s="27"/>
      <c r="AU16" s="126"/>
      <c r="AV16" s="28"/>
      <c r="AW16" s="22"/>
    </row>
    <row r="17" spans="1:51" s="25" customFormat="1" ht="20.3" customHeight="1" thickBot="1" x14ac:dyDescent="0.3">
      <c r="A17" s="1463"/>
      <c r="B17" s="1464"/>
      <c r="C17" s="1464"/>
      <c r="D17" s="1464"/>
      <c r="E17" s="1464"/>
      <c r="F17" s="1465"/>
      <c r="G17" s="1468"/>
      <c r="H17" s="1469"/>
      <c r="I17" s="1469"/>
      <c r="J17" s="1469"/>
      <c r="K17" s="1469"/>
      <c r="L17" s="1469"/>
      <c r="M17" s="1469"/>
      <c r="N17" s="1470"/>
      <c r="O17" s="1468"/>
      <c r="P17" s="1469"/>
      <c r="Q17" s="1469"/>
      <c r="R17" s="1469"/>
      <c r="S17" s="1469"/>
      <c r="T17" s="1469"/>
      <c r="U17" s="1469"/>
      <c r="V17" s="1470"/>
      <c r="W17" s="1468"/>
      <c r="X17" s="1469"/>
      <c r="Y17" s="1469"/>
      <c r="Z17" s="1469"/>
      <c r="AA17" s="1469"/>
      <c r="AB17" s="1469"/>
      <c r="AC17" s="1469"/>
      <c r="AD17" s="1470"/>
      <c r="AE17" s="1481"/>
      <c r="AF17" s="1482"/>
      <c r="AG17" s="1485"/>
      <c r="AH17" s="1485"/>
      <c r="AI17" s="1485"/>
      <c r="AJ17" s="1485"/>
      <c r="AK17" s="1485"/>
      <c r="AL17" s="1485"/>
      <c r="AM17" s="1485"/>
      <c r="AN17" s="1486"/>
      <c r="AO17" s="27" t="b">
        <f>G17="X"</f>
        <v>0</v>
      </c>
      <c r="AP17" s="27" t="b">
        <f>O17="X"</f>
        <v>0</v>
      </c>
      <c r="AQ17" s="27" t="b">
        <f>W17="X"</f>
        <v>0</v>
      </c>
      <c r="AR17" s="27" t="b">
        <f>AE17="X"</f>
        <v>0</v>
      </c>
      <c r="AS17" s="126">
        <f>COUNTIF(AO17:AR17,TRUE)</f>
        <v>0</v>
      </c>
      <c r="AT17" s="33"/>
      <c r="AU17" s="126"/>
      <c r="AV17" s="29"/>
      <c r="AW17" s="22"/>
      <c r="AX17" s="26"/>
    </row>
    <row r="18" spans="1:51" s="25" customFormat="1" ht="39.9" customHeight="1" x14ac:dyDescent="0.25">
      <c r="A18" s="1460" t="str">
        <f>Sprachen!L202</f>
        <v xml:space="preserve">Logistik (1)
</v>
      </c>
      <c r="B18" s="1461"/>
      <c r="C18" s="1461"/>
      <c r="D18" s="1461"/>
      <c r="E18" s="1461"/>
      <c r="F18" s="1462"/>
      <c r="G18" s="1466" t="str">
        <f>Sprachen!L149</f>
        <v>Gemäß Prozessablauf</v>
      </c>
      <c r="H18" s="1466"/>
      <c r="I18" s="1466"/>
      <c r="J18" s="1466"/>
      <c r="K18" s="1466"/>
      <c r="L18" s="1466"/>
      <c r="M18" s="1466"/>
      <c r="N18" s="1467"/>
      <c r="O18" s="1466" t="str">
        <f>Sprachen!L241</f>
        <v>Nicht gemäß Prozessablauf, aber keine Qualitäts-beeinträchtigungen in der Serie zu erwarten</v>
      </c>
      <c r="P18" s="1467"/>
      <c r="Q18" s="1467"/>
      <c r="R18" s="1467"/>
      <c r="S18" s="1467"/>
      <c r="T18" s="1467"/>
      <c r="U18" s="1467"/>
      <c r="V18" s="1467"/>
      <c r="W18" s="1466" t="str">
        <f>Sprachen!L295</f>
        <v>Qualitätsbeeinträchtigun-gen möglich</v>
      </c>
      <c r="X18" s="1466"/>
      <c r="Y18" s="1466"/>
      <c r="Z18" s="1466"/>
      <c r="AA18" s="1466"/>
      <c r="AB18" s="1466"/>
      <c r="AC18" s="1466"/>
      <c r="AD18" s="1467"/>
      <c r="AE18" s="1521"/>
      <c r="AF18" s="1522"/>
      <c r="AG18" s="1483"/>
      <c r="AH18" s="1483"/>
      <c r="AI18" s="1483"/>
      <c r="AJ18" s="1483"/>
      <c r="AK18" s="1483"/>
      <c r="AL18" s="1483"/>
      <c r="AM18" s="1483"/>
      <c r="AN18" s="1484"/>
      <c r="AO18" s="27"/>
      <c r="AP18" s="27"/>
      <c r="AQ18" s="27"/>
      <c r="AR18" s="27"/>
      <c r="AS18" s="126"/>
      <c r="AT18" s="27"/>
      <c r="AU18" s="27"/>
      <c r="AV18" s="28"/>
      <c r="AW18" s="22"/>
    </row>
    <row r="19" spans="1:51" s="25" customFormat="1" ht="20.3" customHeight="1" thickBot="1" x14ac:dyDescent="0.3">
      <c r="A19" s="1523"/>
      <c r="B19" s="1524"/>
      <c r="C19" s="1524"/>
      <c r="D19" s="1524"/>
      <c r="E19" s="1524"/>
      <c r="F19" s="1525"/>
      <c r="G19" s="1468"/>
      <c r="H19" s="1469"/>
      <c r="I19" s="1469"/>
      <c r="J19" s="1469"/>
      <c r="K19" s="1469"/>
      <c r="L19" s="1469"/>
      <c r="M19" s="1469"/>
      <c r="N19" s="1470"/>
      <c r="O19" s="1468"/>
      <c r="P19" s="1469"/>
      <c r="Q19" s="1469"/>
      <c r="R19" s="1469"/>
      <c r="S19" s="1469"/>
      <c r="T19" s="1469"/>
      <c r="U19" s="1469"/>
      <c r="V19" s="1470"/>
      <c r="W19" s="1468"/>
      <c r="X19" s="1469"/>
      <c r="Y19" s="1469"/>
      <c r="Z19" s="1469"/>
      <c r="AA19" s="1469"/>
      <c r="AB19" s="1469"/>
      <c r="AC19" s="1469"/>
      <c r="AD19" s="1470"/>
      <c r="AE19" s="1481"/>
      <c r="AF19" s="1482"/>
      <c r="AG19" s="1485"/>
      <c r="AH19" s="1485"/>
      <c r="AI19" s="1485"/>
      <c r="AJ19" s="1485"/>
      <c r="AK19" s="1485"/>
      <c r="AL19" s="1485"/>
      <c r="AM19" s="1485"/>
      <c r="AN19" s="1486"/>
      <c r="AO19" s="27" t="b">
        <f>G19="X"</f>
        <v>0</v>
      </c>
      <c r="AP19" s="27" t="b">
        <f>O19="X"</f>
        <v>0</v>
      </c>
      <c r="AQ19" s="27" t="b">
        <f>W19="X"</f>
        <v>0</v>
      </c>
      <c r="AR19" s="27" t="b">
        <f>AE19="X"</f>
        <v>0</v>
      </c>
      <c r="AS19" s="126">
        <f>COUNTIF(AO19:AR19,TRUE)</f>
        <v>0</v>
      </c>
      <c r="AT19" s="27"/>
      <c r="AU19" s="27"/>
      <c r="AV19" s="28"/>
      <c r="AW19" s="22"/>
    </row>
    <row r="20" spans="1:51" s="25" customFormat="1" ht="39.9" customHeight="1" x14ac:dyDescent="0.25">
      <c r="A20" s="1460" t="str">
        <f>Sprachen!L81</f>
        <v>Besondere und vereinbarte Merkmale abgesichert</v>
      </c>
      <c r="B20" s="1461"/>
      <c r="C20" s="1461"/>
      <c r="D20" s="1461"/>
      <c r="E20" s="1461"/>
      <c r="F20" s="1462"/>
      <c r="G20" s="1466" t="str">
        <f>Sprachen!L211</f>
        <v>Merkmale abgesichert</v>
      </c>
      <c r="H20" s="1466"/>
      <c r="I20" s="1466"/>
      <c r="J20" s="1466"/>
      <c r="K20" s="1466"/>
      <c r="L20" s="1466"/>
      <c r="M20" s="1466"/>
      <c r="N20" s="1467"/>
      <c r="O20" s="1466" t="str">
        <f>Sprachen!L18</f>
        <v>Absicherung nicht vollständig nachgewiesen, 
Zusatzmaßnahmen sind installiert,
Kundenakzeptanz liegt vor</v>
      </c>
      <c r="P20" s="1467"/>
      <c r="Q20" s="1467"/>
      <c r="R20" s="1467"/>
      <c r="S20" s="1467"/>
      <c r="T20" s="1467"/>
      <c r="U20" s="1467"/>
      <c r="V20" s="1467"/>
      <c r="W20" s="1466" t="str">
        <f>Sprachen!L17</f>
        <v xml:space="preserve">Absicherung nicht vollständig nachgewiesen </v>
      </c>
      <c r="X20" s="1466"/>
      <c r="Y20" s="1466"/>
      <c r="Z20" s="1466"/>
      <c r="AA20" s="1466"/>
      <c r="AB20" s="1466"/>
      <c r="AC20" s="1466"/>
      <c r="AD20" s="1466"/>
      <c r="AE20" s="1521"/>
      <c r="AF20" s="1522"/>
      <c r="AG20" s="1483"/>
      <c r="AH20" s="1483"/>
      <c r="AI20" s="1483"/>
      <c r="AJ20" s="1483"/>
      <c r="AK20" s="1483"/>
      <c r="AL20" s="1483"/>
      <c r="AM20" s="1483"/>
      <c r="AN20" s="1484"/>
      <c r="AO20" s="127"/>
      <c r="AP20" s="128"/>
      <c r="AQ20" s="128"/>
      <c r="AR20" s="128"/>
      <c r="AS20" s="129"/>
      <c r="AT20" s="1487"/>
      <c r="AU20" s="126"/>
      <c r="AV20" s="29"/>
      <c r="AW20" s="22"/>
      <c r="AX20" s="26"/>
    </row>
    <row r="21" spans="1:51" s="25" customFormat="1" ht="20.3" customHeight="1" thickBot="1" x14ac:dyDescent="0.3">
      <c r="A21" s="1523"/>
      <c r="B21" s="1524"/>
      <c r="C21" s="1524"/>
      <c r="D21" s="1524"/>
      <c r="E21" s="1524"/>
      <c r="F21" s="1525"/>
      <c r="G21" s="1468"/>
      <c r="H21" s="1469"/>
      <c r="I21" s="1469"/>
      <c r="J21" s="1469"/>
      <c r="K21" s="1469"/>
      <c r="L21" s="1469"/>
      <c r="M21" s="1469"/>
      <c r="N21" s="1470"/>
      <c r="O21" s="1468"/>
      <c r="P21" s="1469"/>
      <c r="Q21" s="1469"/>
      <c r="R21" s="1469"/>
      <c r="S21" s="1469"/>
      <c r="T21" s="1469"/>
      <c r="U21" s="1469"/>
      <c r="V21" s="1470"/>
      <c r="W21" s="1468"/>
      <c r="X21" s="1469"/>
      <c r="Y21" s="1469"/>
      <c r="Z21" s="1469"/>
      <c r="AA21" s="1469"/>
      <c r="AB21" s="1469"/>
      <c r="AC21" s="1469"/>
      <c r="AD21" s="1470"/>
      <c r="AE21" s="1481"/>
      <c r="AF21" s="1482"/>
      <c r="AG21" s="1485"/>
      <c r="AH21" s="1485"/>
      <c r="AI21" s="1485"/>
      <c r="AJ21" s="1485"/>
      <c r="AK21" s="1485"/>
      <c r="AL21" s="1485"/>
      <c r="AM21" s="1485"/>
      <c r="AN21" s="1486"/>
      <c r="AO21" s="27" t="b">
        <f>G21="X"</f>
        <v>0</v>
      </c>
      <c r="AP21" s="27" t="b">
        <f>O21="X"</f>
        <v>0</v>
      </c>
      <c r="AQ21" s="27" t="b">
        <f>W21="X"</f>
        <v>0</v>
      </c>
      <c r="AR21" s="27" t="b">
        <f>AE21="X"</f>
        <v>0</v>
      </c>
      <c r="AS21" s="126">
        <f>COUNTIF(AO21:AR21,TRUE)</f>
        <v>0</v>
      </c>
      <c r="AT21" s="1488"/>
      <c r="AU21" s="126"/>
      <c r="AV21" s="29"/>
      <c r="AW21" s="22"/>
      <c r="AX21" s="26"/>
    </row>
    <row r="22" spans="1:51" s="25" customFormat="1" ht="40.5" customHeight="1" x14ac:dyDescent="0.25">
      <c r="A22" s="1460" t="str">
        <f>Sprachen!L290</f>
        <v>Prüfmittel</v>
      </c>
      <c r="B22" s="1461"/>
      <c r="C22" s="1461"/>
      <c r="D22" s="1461"/>
      <c r="E22" s="1461"/>
      <c r="F22" s="1462"/>
      <c r="G22" s="1466" t="str">
        <f>Sprachen!L362</f>
        <v>Vollständig vorhanden/abgenommen,
Fähigkeit nachgewiesen</v>
      </c>
      <c r="H22" s="1466"/>
      <c r="I22" s="1466"/>
      <c r="J22" s="1466"/>
      <c r="K22" s="1466"/>
      <c r="L22" s="1466"/>
      <c r="M22" s="1466"/>
      <c r="N22" s="1467"/>
      <c r="O22" s="1466" t="str">
        <f>Sprachen!L249</f>
        <v>Nur teilweise vorhanden/abgenommen,
geeignetes Ersatzprüfmittel vorhanden</v>
      </c>
      <c r="P22" s="1467"/>
      <c r="Q22" s="1467"/>
      <c r="R22" s="1467"/>
      <c r="S22" s="1467"/>
      <c r="T22" s="1467"/>
      <c r="U22" s="1467"/>
      <c r="V22" s="1467"/>
      <c r="W22" s="1466" t="str">
        <f>Sprachen!L246</f>
        <v>Nicht vorhanden/         nicht abgenommen</v>
      </c>
      <c r="X22" s="1466"/>
      <c r="Y22" s="1466"/>
      <c r="Z22" s="1466"/>
      <c r="AA22" s="1466"/>
      <c r="AB22" s="1466"/>
      <c r="AC22" s="1466"/>
      <c r="AD22" s="1467"/>
      <c r="AE22" s="1521"/>
      <c r="AF22" s="1522"/>
      <c r="AG22" s="1483"/>
      <c r="AH22" s="1483"/>
      <c r="AI22" s="1483"/>
      <c r="AJ22" s="1483"/>
      <c r="AK22" s="1483"/>
      <c r="AL22" s="1483"/>
      <c r="AM22" s="1483"/>
      <c r="AN22" s="1484"/>
      <c r="AO22" s="127"/>
      <c r="AP22" s="128"/>
      <c r="AQ22" s="128"/>
      <c r="AR22" s="128"/>
      <c r="AS22" s="129"/>
      <c r="AT22" s="1488"/>
      <c r="AU22" s="130"/>
      <c r="AV22" s="31"/>
      <c r="AW22" s="22"/>
      <c r="AX22" s="30"/>
    </row>
    <row r="23" spans="1:51" s="25" customFormat="1" ht="20.3" customHeight="1" thickBot="1" x14ac:dyDescent="0.3">
      <c r="A23" s="1523"/>
      <c r="B23" s="1524"/>
      <c r="C23" s="1524"/>
      <c r="D23" s="1524"/>
      <c r="E23" s="1524"/>
      <c r="F23" s="1525"/>
      <c r="G23" s="1468"/>
      <c r="H23" s="1469"/>
      <c r="I23" s="1469"/>
      <c r="J23" s="1469"/>
      <c r="K23" s="1469"/>
      <c r="L23" s="1469"/>
      <c r="M23" s="1469"/>
      <c r="N23" s="1470"/>
      <c r="O23" s="1468"/>
      <c r="P23" s="1469"/>
      <c r="Q23" s="1469"/>
      <c r="R23" s="1469"/>
      <c r="S23" s="1469"/>
      <c r="T23" s="1469"/>
      <c r="U23" s="1469"/>
      <c r="V23" s="1470"/>
      <c r="W23" s="1468"/>
      <c r="X23" s="1469"/>
      <c r="Y23" s="1469"/>
      <c r="Z23" s="1469"/>
      <c r="AA23" s="1469"/>
      <c r="AB23" s="1469"/>
      <c r="AC23" s="1469"/>
      <c r="AD23" s="1470"/>
      <c r="AE23" s="1481"/>
      <c r="AF23" s="1482"/>
      <c r="AG23" s="1485"/>
      <c r="AH23" s="1485"/>
      <c r="AI23" s="1485"/>
      <c r="AJ23" s="1485"/>
      <c r="AK23" s="1485"/>
      <c r="AL23" s="1485"/>
      <c r="AM23" s="1485"/>
      <c r="AN23" s="1486"/>
      <c r="AO23" s="27" t="b">
        <f>G23="X"</f>
        <v>0</v>
      </c>
      <c r="AP23" s="27" t="b">
        <f>O23="X"</f>
        <v>0</v>
      </c>
      <c r="AQ23" s="27" t="b">
        <f>W23="X"</f>
        <v>0</v>
      </c>
      <c r="AR23" s="27" t="b">
        <f>AE23="X"</f>
        <v>0</v>
      </c>
      <c r="AS23" s="126">
        <f>COUNTIF(AO23:AR23,TRUE)</f>
        <v>0</v>
      </c>
      <c r="AT23" s="1488"/>
      <c r="AU23" s="126"/>
      <c r="AV23" s="29"/>
      <c r="AW23" s="22"/>
      <c r="AX23" s="26"/>
    </row>
    <row r="24" spans="1:51" s="25" customFormat="1" ht="39.9" customHeight="1" x14ac:dyDescent="0.25">
      <c r="A24" s="1460" t="str">
        <f>Sprachen!L357</f>
        <v>Vereinbarte Produktions-stückzahl</v>
      </c>
      <c r="B24" s="1461"/>
      <c r="C24" s="1461"/>
      <c r="D24" s="1461"/>
      <c r="E24" s="1461"/>
      <c r="F24" s="1462"/>
      <c r="G24" s="1466" t="str">
        <f>Sprachen!L30</f>
        <v>Alle Produktionseinrichtungen  
abgenommen (2)</v>
      </c>
      <c r="H24" s="1466"/>
      <c r="I24" s="1466"/>
      <c r="J24" s="1466"/>
      <c r="K24" s="1466"/>
      <c r="L24" s="1466"/>
      <c r="M24" s="1466"/>
      <c r="N24" s="1467"/>
      <c r="O24" s="1466" t="str">
        <f>Sprachen!L214</f>
        <v>Mindestens eine Produktionseinheit abgenommen (2)</v>
      </c>
      <c r="P24" s="1467"/>
      <c r="Q24" s="1467"/>
      <c r="R24" s="1467"/>
      <c r="S24" s="1467"/>
      <c r="T24" s="1467"/>
      <c r="U24" s="1467"/>
      <c r="V24" s="1467"/>
      <c r="W24" s="1466" t="str">
        <f>Sprachen!L273</f>
        <v>Produktionseinrichtungen nicht abgenommen (2)</v>
      </c>
      <c r="X24" s="1466"/>
      <c r="Y24" s="1466"/>
      <c r="Z24" s="1466"/>
      <c r="AA24" s="1466"/>
      <c r="AB24" s="1466"/>
      <c r="AC24" s="1466"/>
      <c r="AD24" s="1467"/>
      <c r="AE24" s="1521"/>
      <c r="AF24" s="1522"/>
      <c r="AG24" s="1483"/>
      <c r="AH24" s="1483"/>
      <c r="AI24" s="1483"/>
      <c r="AJ24" s="1483"/>
      <c r="AK24" s="1483"/>
      <c r="AL24" s="1483"/>
      <c r="AM24" s="1483"/>
      <c r="AN24" s="1484"/>
      <c r="AO24" s="127"/>
      <c r="AP24" s="128"/>
      <c r="AQ24" s="128"/>
      <c r="AR24" s="128"/>
      <c r="AS24" s="129"/>
      <c r="AT24" s="1526"/>
      <c r="AU24" s="126"/>
      <c r="AV24" s="29"/>
      <c r="AW24" s="22"/>
    </row>
    <row r="25" spans="1:51" s="25" customFormat="1" ht="20.3" customHeight="1" thickBot="1" x14ac:dyDescent="0.3">
      <c r="A25" s="1527"/>
      <c r="B25" s="1528"/>
      <c r="C25" s="1528"/>
      <c r="D25" s="1528"/>
      <c r="E25" s="1528"/>
      <c r="F25" s="1529"/>
      <c r="G25" s="1468"/>
      <c r="H25" s="1469"/>
      <c r="I25" s="1469"/>
      <c r="J25" s="1469"/>
      <c r="K25" s="1469"/>
      <c r="L25" s="1469"/>
      <c r="M25" s="1469"/>
      <c r="N25" s="1470"/>
      <c r="O25" s="1468"/>
      <c r="P25" s="1469"/>
      <c r="Q25" s="1469"/>
      <c r="R25" s="1469"/>
      <c r="S25" s="1469"/>
      <c r="T25" s="1469"/>
      <c r="U25" s="1469"/>
      <c r="V25" s="1470"/>
      <c r="W25" s="1468"/>
      <c r="X25" s="1469"/>
      <c r="Y25" s="1469"/>
      <c r="Z25" s="1469"/>
      <c r="AA25" s="1469"/>
      <c r="AB25" s="1469"/>
      <c r="AC25" s="1469"/>
      <c r="AD25" s="1470"/>
      <c r="AE25" s="1481"/>
      <c r="AF25" s="1482"/>
      <c r="AG25" s="1485"/>
      <c r="AH25" s="1485"/>
      <c r="AI25" s="1485"/>
      <c r="AJ25" s="1485"/>
      <c r="AK25" s="1485"/>
      <c r="AL25" s="1485"/>
      <c r="AM25" s="1485"/>
      <c r="AN25" s="1486"/>
      <c r="AO25" s="27" t="b">
        <f>G25="X"</f>
        <v>0</v>
      </c>
      <c r="AP25" s="27" t="b">
        <f>O25="X"</f>
        <v>0</v>
      </c>
      <c r="AQ25" s="27" t="b">
        <f>W25="X"</f>
        <v>0</v>
      </c>
      <c r="AR25" s="27" t="b">
        <f>AE25="X"</f>
        <v>0</v>
      </c>
      <c r="AS25" s="126">
        <f>COUNTIF(AO25:AR25,TRUE)</f>
        <v>0</v>
      </c>
      <c r="AT25" s="33"/>
      <c r="AU25" s="126"/>
      <c r="AV25" s="29"/>
      <c r="AW25" s="22"/>
      <c r="AX25" s="26"/>
    </row>
    <row r="26" spans="1:51" s="25" customFormat="1" ht="39.9" customHeight="1" x14ac:dyDescent="0.25">
      <c r="A26" s="1527"/>
      <c r="B26" s="1528"/>
      <c r="C26" s="1528"/>
      <c r="D26" s="1528"/>
      <c r="E26" s="1528"/>
      <c r="F26" s="1529"/>
      <c r="G26" s="1492" t="str">
        <f>Sprachen!L279</f>
        <v>Produktionsstückzahl
erreicht/nachgewiesen</v>
      </c>
      <c r="H26" s="1492"/>
      <c r="I26" s="1492"/>
      <c r="J26" s="1492"/>
      <c r="K26" s="1492"/>
      <c r="L26" s="1492"/>
      <c r="M26" s="1492"/>
      <c r="N26" s="1493"/>
      <c r="O26" s="1492" t="str">
        <f>Sprachen!L278</f>
        <v>Produktionsstückzahl
dauerhaft erreichbar mit Sondermaßnahmen</v>
      </c>
      <c r="P26" s="1493"/>
      <c r="Q26" s="1493"/>
      <c r="R26" s="1493"/>
      <c r="S26" s="1493"/>
      <c r="T26" s="1493"/>
      <c r="U26" s="1493"/>
      <c r="V26" s="1493"/>
      <c r="W26" s="1492" t="str">
        <f>Sprachen!L280</f>
        <v>Produktionsstückzahl 
mit Sondermaßnahmen nicht erreichbar</v>
      </c>
      <c r="X26" s="1492"/>
      <c r="Y26" s="1492"/>
      <c r="Z26" s="1492"/>
      <c r="AA26" s="1492"/>
      <c r="AB26" s="1492"/>
      <c r="AC26" s="1492"/>
      <c r="AD26" s="1493"/>
      <c r="AE26" s="1521"/>
      <c r="AF26" s="1522"/>
      <c r="AG26" s="1483"/>
      <c r="AH26" s="1483"/>
      <c r="AI26" s="1483"/>
      <c r="AJ26" s="1483"/>
      <c r="AK26" s="1483"/>
      <c r="AL26" s="1483"/>
      <c r="AM26" s="1483"/>
      <c r="AN26" s="1484"/>
      <c r="AO26" s="27"/>
      <c r="AP26" s="27"/>
      <c r="AQ26" s="27"/>
      <c r="AR26" s="27"/>
      <c r="AS26" s="126"/>
      <c r="AT26" s="27"/>
      <c r="AU26" s="27"/>
      <c r="AV26" s="28"/>
      <c r="AW26" s="22"/>
    </row>
    <row r="27" spans="1:51" s="25" customFormat="1" ht="20.3" customHeight="1" thickBot="1" x14ac:dyDescent="0.3">
      <c r="A27" s="1523"/>
      <c r="B27" s="1524"/>
      <c r="C27" s="1524"/>
      <c r="D27" s="1524"/>
      <c r="E27" s="1524"/>
      <c r="F27" s="1525"/>
      <c r="G27" s="1468"/>
      <c r="H27" s="1469"/>
      <c r="I27" s="1469"/>
      <c r="J27" s="1469"/>
      <c r="K27" s="1469"/>
      <c r="L27" s="1469"/>
      <c r="M27" s="1469"/>
      <c r="N27" s="1470"/>
      <c r="O27" s="1468"/>
      <c r="P27" s="1469"/>
      <c r="Q27" s="1469"/>
      <c r="R27" s="1469"/>
      <c r="S27" s="1469"/>
      <c r="T27" s="1469"/>
      <c r="U27" s="1469"/>
      <c r="V27" s="1470"/>
      <c r="W27" s="1468"/>
      <c r="X27" s="1469"/>
      <c r="Y27" s="1469"/>
      <c r="Z27" s="1469"/>
      <c r="AA27" s="1469"/>
      <c r="AB27" s="1469"/>
      <c r="AC27" s="1469"/>
      <c r="AD27" s="1470"/>
      <c r="AE27" s="1481"/>
      <c r="AF27" s="1482"/>
      <c r="AG27" s="1485"/>
      <c r="AH27" s="1485"/>
      <c r="AI27" s="1485"/>
      <c r="AJ27" s="1485"/>
      <c r="AK27" s="1485"/>
      <c r="AL27" s="1485"/>
      <c r="AM27" s="1485"/>
      <c r="AN27" s="1486"/>
      <c r="AO27" s="27" t="b">
        <f>G27="X"</f>
        <v>0</v>
      </c>
      <c r="AP27" s="27" t="b">
        <f>O27="X"</f>
        <v>0</v>
      </c>
      <c r="AQ27" s="27" t="b">
        <f>W27="X"</f>
        <v>0</v>
      </c>
      <c r="AR27" s="27" t="b">
        <f>AE27="X"</f>
        <v>0</v>
      </c>
      <c r="AS27" s="126">
        <f>COUNTIF(AO27:AR27,TRUE)</f>
        <v>0</v>
      </c>
      <c r="AT27" s="33"/>
      <c r="AU27" s="126"/>
      <c r="AV27" s="29"/>
      <c r="AW27" s="22"/>
      <c r="AX27" s="26"/>
    </row>
    <row r="28" spans="1:51" s="25" customFormat="1" ht="39.9" customHeight="1" x14ac:dyDescent="0.25">
      <c r="A28" s="1527" t="str">
        <f>Sprachen!L259</f>
        <v>Personal</v>
      </c>
      <c r="B28" s="1528"/>
      <c r="C28" s="1528"/>
      <c r="D28" s="1528"/>
      <c r="E28" s="1528"/>
      <c r="F28" s="1528"/>
      <c r="G28" s="1466" t="str">
        <f>Sprachen!L128</f>
        <v>Erforderliches Personal verfügbar und geschult,
Arbeits- und Prüfanweisungen 
vollständig</v>
      </c>
      <c r="H28" s="1466"/>
      <c r="I28" s="1466"/>
      <c r="J28" s="1466"/>
      <c r="K28" s="1466"/>
      <c r="L28" s="1466"/>
      <c r="M28" s="1466"/>
      <c r="N28" s="1466"/>
      <c r="O28" s="1466" t="str">
        <f>Sprachen!L260</f>
        <v>Personal nur eingeschränkt verfügbar/geschult, keine Qualitätsbeeinträchtigun-gen zu erwarten (3)</v>
      </c>
      <c r="P28" s="1466"/>
      <c r="Q28" s="1466"/>
      <c r="R28" s="1466"/>
      <c r="S28" s="1466"/>
      <c r="T28" s="1466"/>
      <c r="U28" s="1466"/>
      <c r="V28" s="1466"/>
      <c r="W28" s="1466" t="str">
        <f>Sprachen!L173</f>
        <v>Kein geschultes oder in ausreichender Anzahl verfügbares Personal,
Qualitätsbeeinträchtigun-gen möglich (4)</v>
      </c>
      <c r="X28" s="1466"/>
      <c r="Y28" s="1466"/>
      <c r="Z28" s="1466"/>
      <c r="AA28" s="1466"/>
      <c r="AB28" s="1466"/>
      <c r="AC28" s="1466"/>
      <c r="AD28" s="1466"/>
      <c r="AE28" s="1521"/>
      <c r="AF28" s="1522"/>
      <c r="AG28" s="1483"/>
      <c r="AH28" s="1483"/>
      <c r="AI28" s="1483"/>
      <c r="AJ28" s="1483"/>
      <c r="AK28" s="1483"/>
      <c r="AL28" s="1483"/>
      <c r="AM28" s="1483"/>
      <c r="AN28" s="1484"/>
      <c r="AO28" s="27"/>
      <c r="AP28" s="27"/>
      <c r="AQ28" s="27"/>
      <c r="AR28" s="27"/>
      <c r="AS28" s="126"/>
      <c r="AT28" s="27"/>
      <c r="AU28" s="27"/>
      <c r="AV28" s="28"/>
      <c r="AW28" s="22"/>
    </row>
    <row r="29" spans="1:51" s="25" customFormat="1" ht="20.3" customHeight="1" thickBot="1" x14ac:dyDescent="0.3">
      <c r="A29" s="1519"/>
      <c r="B29" s="1520"/>
      <c r="C29" s="1520"/>
      <c r="D29" s="1520"/>
      <c r="E29" s="1520"/>
      <c r="F29" s="1520"/>
      <c r="G29" s="1494"/>
      <c r="H29" s="1495"/>
      <c r="I29" s="1495"/>
      <c r="J29" s="1495"/>
      <c r="K29" s="1495"/>
      <c r="L29" s="1495"/>
      <c r="M29" s="1495"/>
      <c r="N29" s="1496"/>
      <c r="O29" s="1494"/>
      <c r="P29" s="1495"/>
      <c r="Q29" s="1495"/>
      <c r="R29" s="1495"/>
      <c r="S29" s="1495"/>
      <c r="T29" s="1495"/>
      <c r="U29" s="1495"/>
      <c r="V29" s="1496"/>
      <c r="W29" s="1494"/>
      <c r="X29" s="1495"/>
      <c r="Y29" s="1495"/>
      <c r="Z29" s="1495"/>
      <c r="AA29" s="1495"/>
      <c r="AB29" s="1495"/>
      <c r="AC29" s="1495"/>
      <c r="AD29" s="1496"/>
      <c r="AE29" s="1481"/>
      <c r="AF29" s="1482"/>
      <c r="AG29" s="1485"/>
      <c r="AH29" s="1485"/>
      <c r="AI29" s="1485"/>
      <c r="AJ29" s="1485"/>
      <c r="AK29" s="1485"/>
      <c r="AL29" s="1485"/>
      <c r="AM29" s="1485"/>
      <c r="AN29" s="1486"/>
      <c r="AO29" s="27" t="b">
        <f>G29="X"</f>
        <v>0</v>
      </c>
      <c r="AP29" s="27" t="b">
        <f>O29="X"</f>
        <v>0</v>
      </c>
      <c r="AQ29" s="27" t="b">
        <f>W29="X"</f>
        <v>0</v>
      </c>
      <c r="AR29" s="27" t="b">
        <f>AE29="X"</f>
        <v>0</v>
      </c>
      <c r="AS29" s="126">
        <f>COUNTIF(AO29:AR29,TRUE)</f>
        <v>0</v>
      </c>
      <c r="AT29" s="33"/>
      <c r="AU29" s="126"/>
      <c r="AV29" s="29"/>
      <c r="AW29" s="22"/>
      <c r="AX29" s="26"/>
    </row>
    <row r="30" spans="1:51" s="1" customFormat="1" ht="29.95" customHeight="1" thickTop="1" thickBot="1" x14ac:dyDescent="0.3">
      <c r="A30" s="1195" t="str">
        <f>Sprachen!L311</f>
        <v>Selbstbeurteilung Organisation</v>
      </c>
      <c r="B30" s="1196"/>
      <c r="C30" s="1197"/>
      <c r="D30" s="1197"/>
      <c r="E30" s="1197"/>
      <c r="F30" s="1197"/>
      <c r="G30" s="1197"/>
      <c r="H30" s="1197"/>
      <c r="I30" s="1197"/>
      <c r="J30" s="1197"/>
      <c r="K30" s="1197"/>
      <c r="L30" s="1197"/>
      <c r="M30" s="1197"/>
      <c r="N30" s="1197"/>
      <c r="O30" s="1197"/>
      <c r="P30" s="1197"/>
      <c r="Q30" s="1197"/>
      <c r="R30" s="1197"/>
      <c r="S30" s="1507" t="str">
        <f>IF(AND(AT30=8,AS30=0),IF(AQ30&gt;0,W13,IF(AP30&gt;0,O13,IF(AO30&gt;0,G13,""))),Sprachen!L9)</f>
        <v>Eingabe nicht korrekt, bitte prüfen</v>
      </c>
      <c r="T30" s="1508"/>
      <c r="U30" s="1508"/>
      <c r="V30" s="1508"/>
      <c r="W30" s="1508"/>
      <c r="X30" s="1508"/>
      <c r="Y30" s="1508"/>
      <c r="Z30" s="1508"/>
      <c r="AA30" s="1508"/>
      <c r="AB30" s="1508"/>
      <c r="AC30" s="1508"/>
      <c r="AD30" s="1508"/>
      <c r="AE30" s="1508"/>
      <c r="AF30" s="1508"/>
      <c r="AG30" s="1508"/>
      <c r="AH30" s="1508"/>
      <c r="AI30" s="1508"/>
      <c r="AJ30" s="1508"/>
      <c r="AK30" s="1508"/>
      <c r="AL30" s="1508"/>
      <c r="AM30" s="1508"/>
      <c r="AN30" s="1509"/>
      <c r="AO30" s="1">
        <f>COUNTIF(AO14:AO29,TRUE)</f>
        <v>0</v>
      </c>
      <c r="AP30" s="1">
        <f>COUNTIF(AP14:AP29,TRUE)</f>
        <v>0</v>
      </c>
      <c r="AQ30" s="1">
        <f>COUNTIF(AQ14:AQ29,TRUE)</f>
        <v>0</v>
      </c>
      <c r="AR30" s="1">
        <f>COUNTIF(AR14:AR29,TRUE)</f>
        <v>0</v>
      </c>
      <c r="AS30" s="132">
        <f>COUNTIF(AS14:AS29,0)</f>
        <v>8</v>
      </c>
      <c r="AT30" s="1">
        <f>SUM(AO30:AR30)</f>
        <v>0</v>
      </c>
      <c r="AV30" s="95"/>
      <c r="AW30" s="95"/>
      <c r="AX30" s="95"/>
      <c r="AY30" s="95"/>
    </row>
    <row r="31" spans="1:51" ht="20.3" customHeight="1" thickTop="1" thickBot="1" x14ac:dyDescent="0.3">
      <c r="A31" s="302" t="str">
        <f>Sprachen!L84</f>
        <v>Bestätigung Organisation</v>
      </c>
      <c r="B31" s="303"/>
      <c r="C31" s="303"/>
      <c r="D31" s="303"/>
      <c r="E31" s="303"/>
      <c r="F31" s="303"/>
      <c r="G31" s="303"/>
      <c r="H31" s="303"/>
      <c r="I31" s="303"/>
      <c r="J31" s="303"/>
      <c r="K31" s="303"/>
      <c r="L31" s="303"/>
      <c r="M31" s="303"/>
      <c r="N31" s="303"/>
      <c r="O31" s="303"/>
      <c r="P31" s="303"/>
      <c r="Q31" s="303"/>
      <c r="R31" s="303"/>
      <c r="S31" s="303"/>
      <c r="T31" s="303"/>
      <c r="U31" s="303"/>
      <c r="V31" s="303"/>
      <c r="W31" s="303"/>
      <c r="X31" s="303"/>
      <c r="Y31" s="303"/>
      <c r="Z31" s="303"/>
      <c r="AA31" s="303"/>
      <c r="AB31" s="303"/>
      <c r="AC31" s="303"/>
      <c r="AD31" s="303"/>
      <c r="AE31" s="303"/>
      <c r="AF31" s="303"/>
      <c r="AG31" s="303"/>
      <c r="AH31" s="303"/>
      <c r="AI31" s="303"/>
      <c r="AJ31" s="303"/>
      <c r="AK31" s="303"/>
      <c r="AL31" s="303"/>
      <c r="AM31" s="303"/>
      <c r="AN31" s="304"/>
      <c r="AV31" s="87"/>
      <c r="AW31" s="87"/>
      <c r="AX31" s="87"/>
      <c r="AY31" s="87"/>
    </row>
    <row r="32" spans="1:51" ht="20.3" customHeight="1" x14ac:dyDescent="0.25">
      <c r="A32" s="254" t="str">
        <f>Sprachen!L234</f>
        <v>Name</v>
      </c>
      <c r="B32" s="1347"/>
      <c r="C32" s="255"/>
      <c r="D32" s="255"/>
      <c r="E32" s="255"/>
      <c r="F32" s="255"/>
      <c r="G32" s="255"/>
      <c r="H32" s="256"/>
      <c r="I32" s="1510"/>
      <c r="J32" s="1511"/>
      <c r="K32" s="1511"/>
      <c r="L32" s="1511"/>
      <c r="M32" s="1511"/>
      <c r="N32" s="1511"/>
      <c r="O32" s="1511"/>
      <c r="P32" s="1511"/>
      <c r="Q32" s="1511"/>
      <c r="R32" s="1511"/>
      <c r="S32" s="1511"/>
      <c r="T32" s="1511"/>
      <c r="U32" s="1512"/>
      <c r="V32" s="1348" t="str">
        <f>Sprachen!L61</f>
        <v>Bemerkung</v>
      </c>
      <c r="W32" s="1349"/>
      <c r="X32" s="1349"/>
      <c r="Y32" s="1349"/>
      <c r="Z32" s="1350"/>
      <c r="AA32" s="1535"/>
      <c r="AB32" s="1535"/>
      <c r="AC32" s="1535"/>
      <c r="AD32" s="1535"/>
      <c r="AE32" s="1535"/>
      <c r="AF32" s="1535"/>
      <c r="AG32" s="1535"/>
      <c r="AH32" s="1535"/>
      <c r="AI32" s="1535"/>
      <c r="AJ32" s="1535"/>
      <c r="AK32" s="1535"/>
      <c r="AL32" s="1535"/>
      <c r="AM32" s="1535"/>
      <c r="AN32" s="1536"/>
      <c r="AV32" s="87"/>
      <c r="AW32" s="87"/>
      <c r="AX32" s="87"/>
      <c r="AY32" s="87"/>
    </row>
    <row r="33" spans="1:51" ht="20.3" customHeight="1" x14ac:dyDescent="0.25">
      <c r="A33" s="239" t="str">
        <f>Sprachen!L20</f>
        <v>Abteilung</v>
      </c>
      <c r="B33" s="1352"/>
      <c r="C33" s="240"/>
      <c r="D33" s="240"/>
      <c r="E33" s="240"/>
      <c r="F33" s="240"/>
      <c r="G33" s="240"/>
      <c r="H33" s="241"/>
      <c r="I33" s="1501"/>
      <c r="J33" s="1502"/>
      <c r="K33" s="1502"/>
      <c r="L33" s="1502"/>
      <c r="M33" s="1502"/>
      <c r="N33" s="1502"/>
      <c r="O33" s="1502"/>
      <c r="P33" s="1502"/>
      <c r="Q33" s="1502"/>
      <c r="R33" s="1502"/>
      <c r="S33" s="1502"/>
      <c r="T33" s="1502"/>
      <c r="U33" s="1503"/>
      <c r="V33" s="1351"/>
      <c r="W33" s="216"/>
      <c r="X33" s="216"/>
      <c r="Y33" s="216"/>
      <c r="Z33" s="217"/>
      <c r="AA33" s="1537"/>
      <c r="AB33" s="1537"/>
      <c r="AC33" s="1537"/>
      <c r="AD33" s="1537"/>
      <c r="AE33" s="1537"/>
      <c r="AF33" s="1537"/>
      <c r="AG33" s="1537"/>
      <c r="AH33" s="1537"/>
      <c r="AI33" s="1537"/>
      <c r="AJ33" s="1537"/>
      <c r="AK33" s="1537"/>
      <c r="AL33" s="1537"/>
      <c r="AM33" s="1537"/>
      <c r="AN33" s="1538"/>
      <c r="AV33" s="87"/>
      <c r="AW33" s="87"/>
      <c r="AX33" s="87"/>
      <c r="AY33" s="87"/>
    </row>
    <row r="34" spans="1:51" ht="20.3" customHeight="1" x14ac:dyDescent="0.25">
      <c r="A34" s="239" t="str">
        <f>Sprachen!L343</f>
        <v>Telefon</v>
      </c>
      <c r="B34" s="1352"/>
      <c r="C34" s="240"/>
      <c r="D34" s="240"/>
      <c r="E34" s="240"/>
      <c r="F34" s="240"/>
      <c r="G34" s="240"/>
      <c r="H34" s="241"/>
      <c r="I34" s="1501"/>
      <c r="J34" s="1502"/>
      <c r="K34" s="1502"/>
      <c r="L34" s="1502"/>
      <c r="M34" s="1502"/>
      <c r="N34" s="1502"/>
      <c r="O34" s="1502"/>
      <c r="P34" s="1502"/>
      <c r="Q34" s="1502"/>
      <c r="R34" s="1502"/>
      <c r="S34" s="1502"/>
      <c r="T34" s="1502"/>
      <c r="U34" s="1503"/>
      <c r="V34" s="1351"/>
      <c r="W34" s="216"/>
      <c r="X34" s="216"/>
      <c r="Y34" s="216"/>
      <c r="Z34" s="217"/>
      <c r="AA34" s="1537"/>
      <c r="AB34" s="1537"/>
      <c r="AC34" s="1537"/>
      <c r="AD34" s="1537"/>
      <c r="AE34" s="1537"/>
      <c r="AF34" s="1537"/>
      <c r="AG34" s="1537"/>
      <c r="AH34" s="1537"/>
      <c r="AI34" s="1537"/>
      <c r="AJ34" s="1537"/>
      <c r="AK34" s="1537"/>
      <c r="AL34" s="1537"/>
      <c r="AM34" s="1537"/>
      <c r="AN34" s="1538"/>
      <c r="AV34" s="87"/>
      <c r="AW34" s="87"/>
      <c r="AX34" s="87"/>
      <c r="AY34" s="87"/>
    </row>
    <row r="35" spans="1:51" ht="20.3" customHeight="1" x14ac:dyDescent="0.25">
      <c r="A35" s="239" t="str">
        <f>Sprachen!L119</f>
        <v>E-Mail/Fax-Nr.</v>
      </c>
      <c r="B35" s="1352"/>
      <c r="C35" s="240"/>
      <c r="D35" s="240"/>
      <c r="E35" s="240"/>
      <c r="F35" s="240"/>
      <c r="G35" s="240"/>
      <c r="H35" s="241"/>
      <c r="I35" s="1504"/>
      <c r="J35" s="1505"/>
      <c r="K35" s="1505"/>
      <c r="L35" s="1505"/>
      <c r="M35" s="1505"/>
      <c r="N35" s="1505"/>
      <c r="O35" s="1505"/>
      <c r="P35" s="1505"/>
      <c r="Q35" s="1505"/>
      <c r="R35" s="1505"/>
      <c r="S35" s="1505"/>
      <c r="T35" s="1505"/>
      <c r="U35" s="1506"/>
      <c r="V35" s="1351"/>
      <c r="W35" s="216"/>
      <c r="X35" s="216"/>
      <c r="Y35" s="216"/>
      <c r="Z35" s="217"/>
      <c r="AA35" s="1539"/>
      <c r="AB35" s="1539"/>
      <c r="AC35" s="1539"/>
      <c r="AD35" s="1539"/>
      <c r="AE35" s="1539"/>
      <c r="AF35" s="1539"/>
      <c r="AG35" s="1539"/>
      <c r="AH35" s="1539"/>
      <c r="AI35" s="1539"/>
      <c r="AJ35" s="1539"/>
      <c r="AK35" s="1539"/>
      <c r="AL35" s="1539"/>
      <c r="AM35" s="1539"/>
      <c r="AN35" s="1540"/>
      <c r="AV35" s="87"/>
      <c r="AW35" s="87"/>
      <c r="AX35" s="87"/>
      <c r="AY35" s="87"/>
    </row>
    <row r="36" spans="1:51" ht="20.3" customHeight="1" thickBot="1" x14ac:dyDescent="0.3">
      <c r="A36" s="1339" t="str">
        <f>Sprachen!L91</f>
        <v>Datum</v>
      </c>
      <c r="B36" s="1340"/>
      <c r="C36" s="1341"/>
      <c r="D36" s="1341"/>
      <c r="E36" s="1341"/>
      <c r="F36" s="1341"/>
      <c r="G36" s="1341"/>
      <c r="H36" s="1342"/>
      <c r="I36" s="328"/>
      <c r="J36" s="329"/>
      <c r="K36" s="329"/>
      <c r="L36" s="329"/>
      <c r="M36" s="329"/>
      <c r="N36" s="329"/>
      <c r="O36" s="329"/>
      <c r="P36" s="329"/>
      <c r="Q36" s="329"/>
      <c r="R36" s="329"/>
      <c r="S36" s="329"/>
      <c r="T36" s="329"/>
      <c r="U36" s="330"/>
      <c r="V36" s="1344" t="str">
        <f>Sprachen!L348</f>
        <v>Unterschrift</v>
      </c>
      <c r="W36" s="1345"/>
      <c r="X36" s="1345"/>
      <c r="Y36" s="1345"/>
      <c r="Z36" s="1346"/>
      <c r="AA36" s="381"/>
      <c r="AB36" s="381"/>
      <c r="AC36" s="381"/>
      <c r="AD36" s="381"/>
      <c r="AE36" s="381"/>
      <c r="AF36" s="381"/>
      <c r="AG36" s="381"/>
      <c r="AH36" s="381"/>
      <c r="AI36" s="381"/>
      <c r="AJ36" s="381"/>
      <c r="AK36" s="381"/>
      <c r="AL36" s="381"/>
      <c r="AM36" s="381"/>
      <c r="AN36" s="382"/>
      <c r="AV36" s="87"/>
      <c r="AW36" s="87"/>
      <c r="AX36" s="87"/>
      <c r="AY36" s="87"/>
    </row>
    <row r="37" spans="1:51" ht="20.3" customHeight="1" thickTop="1" thickBot="1" x14ac:dyDescent="0.3">
      <c r="A37" s="1554"/>
      <c r="B37" s="1554"/>
      <c r="C37" s="1554"/>
      <c r="D37" s="1554"/>
      <c r="E37" s="1554"/>
      <c r="F37" s="1554"/>
      <c r="G37" s="1554"/>
      <c r="H37" s="1554"/>
      <c r="I37" s="1554"/>
      <c r="J37" s="1554"/>
      <c r="K37" s="1554"/>
      <c r="L37" s="1554"/>
      <c r="M37" s="1554"/>
      <c r="N37" s="1554"/>
      <c r="O37" s="1554"/>
      <c r="P37" s="1554"/>
      <c r="Q37" s="1554"/>
      <c r="R37" s="1554"/>
      <c r="S37" s="1554"/>
      <c r="T37" s="1554"/>
      <c r="U37" s="1554"/>
      <c r="V37" s="1554"/>
      <c r="W37" s="1554"/>
      <c r="X37" s="1554"/>
      <c r="Y37" s="1554"/>
      <c r="Z37" s="1554"/>
      <c r="AA37" s="1554"/>
      <c r="AB37" s="1554"/>
      <c r="AC37" s="1554"/>
      <c r="AD37" s="1554"/>
      <c r="AE37" s="1554"/>
      <c r="AF37" s="1554"/>
      <c r="AG37" s="1554"/>
      <c r="AH37" s="1554"/>
      <c r="AI37" s="1554"/>
      <c r="AJ37" s="1554"/>
      <c r="AK37" s="1554"/>
      <c r="AL37" s="1554"/>
      <c r="AM37" s="1554"/>
      <c r="AN37" s="1554"/>
      <c r="AV37" s="87"/>
      <c r="AW37" s="87"/>
      <c r="AX37" s="87"/>
      <c r="AY37" s="87"/>
    </row>
    <row r="38" spans="1:51" ht="20.3" customHeight="1" thickTop="1" thickBot="1" x14ac:dyDescent="0.35">
      <c r="A38" s="1546" t="str">
        <f>Sprachen!L53</f>
        <v>Ausfüllhilfen:</v>
      </c>
      <c r="B38" s="1547"/>
      <c r="C38" s="1547"/>
      <c r="D38" s="1547"/>
      <c r="E38" s="1547"/>
      <c r="F38" s="1547"/>
      <c r="G38" s="1547"/>
      <c r="H38" s="1547"/>
      <c r="I38" s="1547"/>
      <c r="J38" s="1547"/>
      <c r="K38" s="1547"/>
      <c r="L38" s="1547"/>
      <c r="M38" s="1547"/>
      <c r="N38" s="1547"/>
      <c r="O38" s="1547"/>
      <c r="P38" s="1547"/>
      <c r="Q38" s="1547"/>
      <c r="R38" s="1547"/>
      <c r="S38" s="1547"/>
      <c r="T38" s="1547"/>
      <c r="U38" s="1547"/>
      <c r="V38" s="1547"/>
      <c r="W38" s="1547"/>
      <c r="X38" s="1547"/>
      <c r="Y38" s="1547"/>
      <c r="Z38" s="1547"/>
      <c r="AA38" s="1547"/>
      <c r="AB38" s="1547"/>
      <c r="AC38" s="1547"/>
      <c r="AD38" s="1547"/>
      <c r="AE38" s="1547"/>
      <c r="AF38" s="1547"/>
      <c r="AG38" s="1547"/>
      <c r="AH38" s="1547"/>
      <c r="AI38" s="1547"/>
      <c r="AJ38" s="1547"/>
      <c r="AK38" s="1547"/>
      <c r="AL38" s="1547"/>
      <c r="AM38" s="1547"/>
      <c r="AN38" s="1548"/>
      <c r="AV38" s="87"/>
      <c r="AW38" s="87"/>
      <c r="AX38" s="87"/>
      <c r="AY38" s="87"/>
    </row>
    <row r="39" spans="1:51" ht="80.099999999999994" customHeight="1" thickTop="1" thickBot="1" x14ac:dyDescent="0.3">
      <c r="A39" s="1549" t="s">
        <v>995</v>
      </c>
      <c r="B39" s="1550"/>
      <c r="C39" s="1551"/>
      <c r="D39" s="1551"/>
      <c r="E39" s="1552" t="str">
        <f>Sprachen!L203</f>
        <v>Logistik: wenn zutreffend bewerten
- zum Kunden
- innerhalb der Organisation
- von Lieferanten
(z. B. Transport-, Verpackungsvorschriften erstellt, Serienverpackung in vereinbarter Menge vorhanden, keine Qualitätsbeeinträchtigung in der Serie zu erwarten)</v>
      </c>
      <c r="F39" s="1551"/>
      <c r="G39" s="1551"/>
      <c r="H39" s="1551"/>
      <c r="I39" s="1551"/>
      <c r="J39" s="1551"/>
      <c r="K39" s="1551"/>
      <c r="L39" s="1551"/>
      <c r="M39" s="1551"/>
      <c r="N39" s="1551"/>
      <c r="O39" s="1551"/>
      <c r="P39" s="1551"/>
      <c r="Q39" s="1551"/>
      <c r="R39" s="1551"/>
      <c r="S39" s="1551"/>
      <c r="T39" s="1551"/>
      <c r="U39" s="1551"/>
      <c r="V39" s="1551"/>
      <c r="W39" s="1551"/>
      <c r="X39" s="1551"/>
      <c r="Y39" s="1551"/>
      <c r="Z39" s="1551"/>
      <c r="AA39" s="1551"/>
      <c r="AB39" s="1551"/>
      <c r="AC39" s="1551"/>
      <c r="AD39" s="1551"/>
      <c r="AE39" s="1551"/>
      <c r="AF39" s="1551"/>
      <c r="AG39" s="1551"/>
      <c r="AH39" s="1551"/>
      <c r="AI39" s="1551"/>
      <c r="AJ39" s="1551"/>
      <c r="AK39" s="1551"/>
      <c r="AL39" s="1551"/>
      <c r="AM39" s="1551"/>
      <c r="AN39" s="1553"/>
      <c r="AU39" s="134"/>
      <c r="AV39" s="133"/>
      <c r="AW39" s="133"/>
      <c r="AX39" s="133"/>
      <c r="AY39" s="87"/>
    </row>
    <row r="40" spans="1:51" ht="39.9" customHeight="1" thickBot="1" x14ac:dyDescent="0.3">
      <c r="A40" s="1530" t="s">
        <v>996</v>
      </c>
      <c r="B40" s="1531"/>
      <c r="C40" s="1532"/>
      <c r="D40" s="1532"/>
      <c r="E40" s="1533" t="str">
        <f>Sprachen!L358</f>
        <v>Vereinbarte Produktionsstückzahl: 
Produktionseinrichtungen beziehen sich auf Linien/Anlagen/Maschinen/Werkzeuge/Kavitäten/Nester</v>
      </c>
      <c r="F40" s="1533"/>
      <c r="G40" s="1533"/>
      <c r="H40" s="1533"/>
      <c r="I40" s="1533"/>
      <c r="J40" s="1533"/>
      <c r="K40" s="1533"/>
      <c r="L40" s="1533"/>
      <c r="M40" s="1533"/>
      <c r="N40" s="1533"/>
      <c r="O40" s="1533"/>
      <c r="P40" s="1533"/>
      <c r="Q40" s="1533"/>
      <c r="R40" s="1533"/>
      <c r="S40" s="1533"/>
      <c r="T40" s="1533"/>
      <c r="U40" s="1533"/>
      <c r="V40" s="1533"/>
      <c r="W40" s="1533"/>
      <c r="X40" s="1533"/>
      <c r="Y40" s="1533"/>
      <c r="Z40" s="1533"/>
      <c r="AA40" s="1533"/>
      <c r="AB40" s="1533"/>
      <c r="AC40" s="1533"/>
      <c r="AD40" s="1533"/>
      <c r="AE40" s="1533"/>
      <c r="AF40" s="1533"/>
      <c r="AG40" s="1533"/>
      <c r="AH40" s="1533"/>
      <c r="AI40" s="1533"/>
      <c r="AJ40" s="1533"/>
      <c r="AK40" s="1533"/>
      <c r="AL40" s="1533"/>
      <c r="AM40" s="1533"/>
      <c r="AN40" s="1555"/>
      <c r="AV40" s="87"/>
      <c r="AW40" s="87"/>
      <c r="AX40" s="87"/>
      <c r="AY40" s="87"/>
    </row>
    <row r="41" spans="1:51" ht="50.15" customHeight="1" thickBot="1" x14ac:dyDescent="0.3">
      <c r="A41" s="1530" t="s">
        <v>997</v>
      </c>
      <c r="B41" s="1531"/>
      <c r="C41" s="1532"/>
      <c r="D41" s="1532"/>
      <c r="E41" s="1533" t="str">
        <f>Sprachen!L261</f>
        <v>Personal nur eingeschränkt verfügbar/qualifiziert, keine Qualitätsbeeinträchtigungen zu erwarten:
- Anzahl und Qualifikationsgrad müssen noch optimiert werden
- Arbeits- und Prüfanweisungen vollständig</v>
      </c>
      <c r="F41" s="1532"/>
      <c r="G41" s="1532"/>
      <c r="H41" s="1532"/>
      <c r="I41" s="1532"/>
      <c r="J41" s="1532"/>
      <c r="K41" s="1532"/>
      <c r="L41" s="1532"/>
      <c r="M41" s="1532"/>
      <c r="N41" s="1532"/>
      <c r="O41" s="1532"/>
      <c r="P41" s="1532"/>
      <c r="Q41" s="1532"/>
      <c r="R41" s="1532"/>
      <c r="S41" s="1532"/>
      <c r="T41" s="1532"/>
      <c r="U41" s="1532"/>
      <c r="V41" s="1532"/>
      <c r="W41" s="1532"/>
      <c r="X41" s="1532"/>
      <c r="Y41" s="1532"/>
      <c r="Z41" s="1532"/>
      <c r="AA41" s="1532"/>
      <c r="AB41" s="1532"/>
      <c r="AC41" s="1532"/>
      <c r="AD41" s="1532"/>
      <c r="AE41" s="1532"/>
      <c r="AF41" s="1532"/>
      <c r="AG41" s="1532"/>
      <c r="AH41" s="1532"/>
      <c r="AI41" s="1532"/>
      <c r="AJ41" s="1532"/>
      <c r="AK41" s="1532"/>
      <c r="AL41" s="1532"/>
      <c r="AM41" s="1532"/>
      <c r="AN41" s="1534"/>
      <c r="AV41" s="87"/>
      <c r="AW41" s="87"/>
      <c r="AX41" s="87"/>
      <c r="AY41" s="87"/>
    </row>
    <row r="42" spans="1:51" ht="50.15" customHeight="1" thickBot="1" x14ac:dyDescent="0.3">
      <c r="A42" s="1530" t="s">
        <v>998</v>
      </c>
      <c r="B42" s="1531"/>
      <c r="C42" s="1532"/>
      <c r="D42" s="1532"/>
      <c r="E42" s="1533" t="str">
        <f>Sprachen!L174</f>
        <v>Qualifiziertes Personal nicht in ausreichender Anzahl verfügbar:
Qualitätsbeeinträchtigungen möglich
Arbeits- und/oder Prüfanweisungen unvollständig</v>
      </c>
      <c r="F42" s="1532"/>
      <c r="G42" s="1532"/>
      <c r="H42" s="1532"/>
      <c r="I42" s="1532"/>
      <c r="J42" s="1532"/>
      <c r="K42" s="1532"/>
      <c r="L42" s="1532"/>
      <c r="M42" s="1532"/>
      <c r="N42" s="1532"/>
      <c r="O42" s="1532"/>
      <c r="P42" s="1532"/>
      <c r="Q42" s="1532"/>
      <c r="R42" s="1532"/>
      <c r="S42" s="1532"/>
      <c r="T42" s="1532"/>
      <c r="U42" s="1532"/>
      <c r="V42" s="1532"/>
      <c r="W42" s="1532"/>
      <c r="X42" s="1532"/>
      <c r="Y42" s="1532"/>
      <c r="Z42" s="1532"/>
      <c r="AA42" s="1532"/>
      <c r="AB42" s="1532"/>
      <c r="AC42" s="1532"/>
      <c r="AD42" s="1532"/>
      <c r="AE42" s="1532"/>
      <c r="AF42" s="1532"/>
      <c r="AG42" s="1532"/>
      <c r="AH42" s="1532"/>
      <c r="AI42" s="1532"/>
      <c r="AJ42" s="1532"/>
      <c r="AK42" s="1532"/>
      <c r="AL42" s="1532"/>
      <c r="AM42" s="1532"/>
      <c r="AN42" s="1534"/>
      <c r="AV42" s="87"/>
      <c r="AW42" s="87"/>
      <c r="AX42" s="87"/>
      <c r="AY42" s="87"/>
    </row>
    <row r="43" spans="1:51" ht="20.3" customHeight="1" thickBot="1" x14ac:dyDescent="0.3">
      <c r="A43" s="1541" t="s">
        <v>999</v>
      </c>
      <c r="B43" s="1542"/>
      <c r="C43" s="1543"/>
      <c r="D43" s="1543"/>
      <c r="E43" s="1544" t="str">
        <f>Sprachen!L379</f>
        <v>Eingabe erforderlich, sofern nicht mit „Anforderung erfüllt“ bewertet</v>
      </c>
      <c r="F43" s="675"/>
      <c r="G43" s="675"/>
      <c r="H43" s="675"/>
      <c r="I43" s="675"/>
      <c r="J43" s="675"/>
      <c r="K43" s="675"/>
      <c r="L43" s="675"/>
      <c r="M43" s="675"/>
      <c r="N43" s="675"/>
      <c r="O43" s="675"/>
      <c r="P43" s="675"/>
      <c r="Q43" s="675"/>
      <c r="R43" s="675"/>
      <c r="S43" s="675"/>
      <c r="T43" s="675"/>
      <c r="U43" s="675"/>
      <c r="V43" s="675"/>
      <c r="W43" s="675"/>
      <c r="X43" s="675"/>
      <c r="Y43" s="675"/>
      <c r="Z43" s="675"/>
      <c r="AA43" s="675"/>
      <c r="AB43" s="675"/>
      <c r="AC43" s="675"/>
      <c r="AD43" s="675"/>
      <c r="AE43" s="675"/>
      <c r="AF43" s="675"/>
      <c r="AG43" s="675"/>
      <c r="AH43" s="675"/>
      <c r="AI43" s="675"/>
      <c r="AJ43" s="675"/>
      <c r="AK43" s="675"/>
      <c r="AL43" s="675"/>
      <c r="AM43" s="675"/>
      <c r="AN43" s="1545"/>
      <c r="AV43" s="87"/>
      <c r="AW43" s="87"/>
      <c r="AX43" s="87"/>
      <c r="AY43" s="87"/>
    </row>
    <row r="44" spans="1:51" ht="14.4" thickTop="1" x14ac:dyDescent="0.25"/>
  </sheetData>
  <sheetProtection formatCells="0" formatColumns="0" formatRows="0" insertHyperlinks="0"/>
  <mergeCells count="169">
    <mergeCell ref="A42:D42"/>
    <mergeCell ref="E42:AN42"/>
    <mergeCell ref="A43:D43"/>
    <mergeCell ref="E43:AN43"/>
    <mergeCell ref="AA36:AN36"/>
    <mergeCell ref="A38:AN38"/>
    <mergeCell ref="A39:D39"/>
    <mergeCell ref="E39:AN39"/>
    <mergeCell ref="A37:AN37"/>
    <mergeCell ref="A40:D40"/>
    <mergeCell ref="E40:AN40"/>
    <mergeCell ref="I34:U34"/>
    <mergeCell ref="A35:H35"/>
    <mergeCell ref="I35:U35"/>
    <mergeCell ref="A36:H36"/>
    <mergeCell ref="I36:U36"/>
    <mergeCell ref="V36:Z36"/>
    <mergeCell ref="A41:D41"/>
    <mergeCell ref="E41:AN41"/>
    <mergeCell ref="A30:R30"/>
    <mergeCell ref="S30:AN30"/>
    <mergeCell ref="A31:AN31"/>
    <mergeCell ref="A32:H32"/>
    <mergeCell ref="I32:U32"/>
    <mergeCell ref="V32:Z35"/>
    <mergeCell ref="AA32:AN35"/>
    <mergeCell ref="A33:H33"/>
    <mergeCell ref="I33:U33"/>
    <mergeCell ref="A34:H34"/>
    <mergeCell ref="A28:F29"/>
    <mergeCell ref="G28:N28"/>
    <mergeCell ref="O28:V28"/>
    <mergeCell ref="W28:AD28"/>
    <mergeCell ref="AE28:AF28"/>
    <mergeCell ref="AG28:AN29"/>
    <mergeCell ref="G29:N29"/>
    <mergeCell ref="O29:V29"/>
    <mergeCell ref="W29:AD29"/>
    <mergeCell ref="AE29:AF29"/>
    <mergeCell ref="A24:F27"/>
    <mergeCell ref="G24:N24"/>
    <mergeCell ref="O24:V24"/>
    <mergeCell ref="W24:AD24"/>
    <mergeCell ref="AE24:AF24"/>
    <mergeCell ref="AG24:AN25"/>
    <mergeCell ref="G25:N25"/>
    <mergeCell ref="O25:V25"/>
    <mergeCell ref="W25:AD25"/>
    <mergeCell ref="AE25:AF25"/>
    <mergeCell ref="G26:N26"/>
    <mergeCell ref="O26:V26"/>
    <mergeCell ref="W26:AD26"/>
    <mergeCell ref="AE26:AF26"/>
    <mergeCell ref="AG26:AN27"/>
    <mergeCell ref="G27:N27"/>
    <mergeCell ref="O27:V27"/>
    <mergeCell ref="W27:AD27"/>
    <mergeCell ref="AE27:AF27"/>
    <mergeCell ref="A22:F23"/>
    <mergeCell ref="G22:N22"/>
    <mergeCell ref="O22:V22"/>
    <mergeCell ref="W22:AD22"/>
    <mergeCell ref="AE22:AF22"/>
    <mergeCell ref="AG22:AN23"/>
    <mergeCell ref="G23:N23"/>
    <mergeCell ref="O23:V23"/>
    <mergeCell ref="W23:AD23"/>
    <mergeCell ref="AE23:AF23"/>
    <mergeCell ref="AT20:AT24"/>
    <mergeCell ref="G21:N21"/>
    <mergeCell ref="O21:V21"/>
    <mergeCell ref="W21:AD21"/>
    <mergeCell ref="AE21:AF21"/>
    <mergeCell ref="AG18:AN19"/>
    <mergeCell ref="G19:N19"/>
    <mergeCell ref="O19:V19"/>
    <mergeCell ref="W19:AD19"/>
    <mergeCell ref="AE19:AF19"/>
    <mergeCell ref="A20:F21"/>
    <mergeCell ref="G20:N20"/>
    <mergeCell ref="O20:V20"/>
    <mergeCell ref="W20:AD20"/>
    <mergeCell ref="AE20:AF20"/>
    <mergeCell ref="AG16:AN17"/>
    <mergeCell ref="G17:N17"/>
    <mergeCell ref="O17:V17"/>
    <mergeCell ref="W17:AD17"/>
    <mergeCell ref="AE17:AF17"/>
    <mergeCell ref="A18:F19"/>
    <mergeCell ref="G18:N18"/>
    <mergeCell ref="O18:V18"/>
    <mergeCell ref="W18:AD18"/>
    <mergeCell ref="AE18:AF18"/>
    <mergeCell ref="AG20:AN21"/>
    <mergeCell ref="AE15:AF15"/>
    <mergeCell ref="A16:F17"/>
    <mergeCell ref="G16:N16"/>
    <mergeCell ref="O16:V16"/>
    <mergeCell ref="W16:AD16"/>
    <mergeCell ref="AE16:AF16"/>
    <mergeCell ref="AG13:AN13"/>
    <mergeCell ref="A14:F15"/>
    <mergeCell ref="G14:N14"/>
    <mergeCell ref="O14:V14"/>
    <mergeCell ref="W14:AD14"/>
    <mergeCell ref="AE14:AF14"/>
    <mergeCell ref="AG14:AN15"/>
    <mergeCell ref="G15:N15"/>
    <mergeCell ref="O15:V15"/>
    <mergeCell ref="W15:AD15"/>
    <mergeCell ref="A12:N12"/>
    <mergeCell ref="A13:F13"/>
    <mergeCell ref="G13:N13"/>
    <mergeCell ref="O13:V13"/>
    <mergeCell ref="W13:AD13"/>
    <mergeCell ref="AE13:AF13"/>
    <mergeCell ref="A11:G11"/>
    <mergeCell ref="H11:N11"/>
    <mergeCell ref="O11:U11"/>
    <mergeCell ref="V11:AA11"/>
    <mergeCell ref="AB11:AH11"/>
    <mergeCell ref="AI11:AN11"/>
    <mergeCell ref="A10:G10"/>
    <mergeCell ref="H10:N10"/>
    <mergeCell ref="O10:U10"/>
    <mergeCell ref="V10:AA10"/>
    <mergeCell ref="AB10:AH10"/>
    <mergeCell ref="AI10:AN10"/>
    <mergeCell ref="A9:G9"/>
    <mergeCell ref="H9:N9"/>
    <mergeCell ref="O9:U9"/>
    <mergeCell ref="V9:AA9"/>
    <mergeCell ref="AB9:AH9"/>
    <mergeCell ref="AI9:AN9"/>
    <mergeCell ref="A8:G8"/>
    <mergeCell ref="H8:N8"/>
    <mergeCell ref="O8:U8"/>
    <mergeCell ref="V8:AA8"/>
    <mergeCell ref="AB8:AH8"/>
    <mergeCell ref="AI8:AN8"/>
    <mergeCell ref="A7:G7"/>
    <mergeCell ref="H7:N7"/>
    <mergeCell ref="O7:U7"/>
    <mergeCell ref="V7:AA7"/>
    <mergeCell ref="AB7:AH7"/>
    <mergeCell ref="AI7:AN7"/>
    <mergeCell ref="A1:M2"/>
    <mergeCell ref="N2:T2"/>
    <mergeCell ref="U2:AN2"/>
    <mergeCell ref="A3:N3"/>
    <mergeCell ref="O3:AA3"/>
    <mergeCell ref="AB3:AN3"/>
    <mergeCell ref="A6:G6"/>
    <mergeCell ref="H6:N6"/>
    <mergeCell ref="O6:U6"/>
    <mergeCell ref="V6:AA6"/>
    <mergeCell ref="AB6:AH6"/>
    <mergeCell ref="AI6:AN6"/>
    <mergeCell ref="A4:G4"/>
    <mergeCell ref="H4:N4"/>
    <mergeCell ref="O4:U4"/>
    <mergeCell ref="V4:AA4"/>
    <mergeCell ref="AB4:AH5"/>
    <mergeCell ref="A5:G5"/>
    <mergeCell ref="H5:N5"/>
    <mergeCell ref="O5:U5"/>
    <mergeCell ref="V5:AA5"/>
    <mergeCell ref="AI4:AN5"/>
    <mergeCell ref="N1:AN1"/>
  </mergeCells>
  <conditionalFormatting sqref="G17:AD17">
    <cfRule type="expression" dxfId="244" priority="53">
      <formula>$AS$17=0</formula>
    </cfRule>
    <cfRule type="expression" dxfId="243" priority="54">
      <formula>G$17=""</formula>
    </cfRule>
    <cfRule type="expression" dxfId="242" priority="52">
      <formula>$AS$17=1</formula>
    </cfRule>
    <cfRule type="expression" dxfId="241" priority="51">
      <formula>$AS$17&gt;1</formula>
    </cfRule>
  </conditionalFormatting>
  <conditionalFormatting sqref="G19:AD19">
    <cfRule type="expression" dxfId="240" priority="71">
      <formula>$AS$19&gt;1</formula>
    </cfRule>
    <cfRule type="expression" dxfId="239" priority="81">
      <formula>G$19=""</formula>
    </cfRule>
    <cfRule type="expression" dxfId="238" priority="80">
      <formula>$AS$19=0</formula>
    </cfRule>
    <cfRule type="expression" dxfId="237" priority="79">
      <formula>$AS$19=1</formula>
    </cfRule>
  </conditionalFormatting>
  <conditionalFormatting sqref="G21:AD21">
    <cfRule type="expression" dxfId="236" priority="70">
      <formula>$AS$21&gt;1</formula>
    </cfRule>
    <cfRule type="expression" dxfId="235" priority="78">
      <formula>G$21=""</formula>
    </cfRule>
    <cfRule type="expression" dxfId="234" priority="77">
      <formula>$AS$21=0</formula>
    </cfRule>
    <cfRule type="expression" dxfId="233" priority="76">
      <formula>$AS$21=1</formula>
    </cfRule>
  </conditionalFormatting>
  <conditionalFormatting sqref="G23:AD23">
    <cfRule type="expression" dxfId="232" priority="74">
      <formula>$AS$23=0</formula>
    </cfRule>
    <cfRule type="expression" dxfId="231" priority="69">
      <formula>$AS$23&gt;1</formula>
    </cfRule>
    <cfRule type="expression" dxfId="230" priority="73">
      <formula>$AS$23=1</formula>
    </cfRule>
    <cfRule type="expression" dxfId="229" priority="75">
      <formula>G$23=""</formula>
    </cfRule>
  </conditionalFormatting>
  <conditionalFormatting sqref="G25:AD25">
    <cfRule type="expression" dxfId="228" priority="65">
      <formula>$AS$25&gt;1</formula>
    </cfRule>
    <cfRule type="expression" dxfId="227" priority="66">
      <formula>$AS$25=1</formula>
    </cfRule>
    <cfRule type="expression" dxfId="226" priority="67">
      <formula>$AS$25=0</formula>
    </cfRule>
    <cfRule type="expression" dxfId="225" priority="68">
      <formula>G$25=""</formula>
    </cfRule>
  </conditionalFormatting>
  <conditionalFormatting sqref="G27:AD27">
    <cfRule type="expression" dxfId="224" priority="61">
      <formula>$AS$27&gt;1</formula>
    </cfRule>
    <cfRule type="expression" dxfId="223" priority="62">
      <formula>$AS$27=1</formula>
    </cfRule>
    <cfRule type="expression" dxfId="222" priority="63">
      <formula>$AS$27=0</formula>
    </cfRule>
    <cfRule type="expression" dxfId="221" priority="64">
      <formula>G$27=""</formula>
    </cfRule>
  </conditionalFormatting>
  <conditionalFormatting sqref="G29:AD29">
    <cfRule type="expression" dxfId="220" priority="59">
      <formula>$AS$29=0</formula>
    </cfRule>
    <cfRule type="expression" dxfId="219" priority="58">
      <formula>$AS$29=1</formula>
    </cfRule>
    <cfRule type="expression" dxfId="218" priority="57">
      <formula>$AS$29&gt;1</formula>
    </cfRule>
    <cfRule type="expression" dxfId="217" priority="60">
      <formula>G$29=""</formula>
    </cfRule>
  </conditionalFormatting>
  <conditionalFormatting sqref="G15:AE15">
    <cfRule type="expression" dxfId="216" priority="82">
      <formula>$AS$15=1</formula>
    </cfRule>
    <cfRule type="expression" dxfId="215" priority="72">
      <formula>$AS15&gt;1</formula>
    </cfRule>
    <cfRule type="expression" dxfId="214" priority="83">
      <formula>$AS$15=0</formula>
    </cfRule>
    <cfRule type="expression" dxfId="213" priority="84">
      <formula>G$15=""</formula>
    </cfRule>
  </conditionalFormatting>
  <conditionalFormatting sqref="H4:H11">
    <cfRule type="expression" dxfId="212" priority="86">
      <formula>$H4=""</formula>
    </cfRule>
    <cfRule type="expression" dxfId="211" priority="85">
      <formula>$H4&lt;&gt;""</formula>
    </cfRule>
  </conditionalFormatting>
  <conditionalFormatting sqref="I32:I36">
    <cfRule type="expression" dxfId="210" priority="1">
      <formula>$I32&lt;&gt;""</formula>
    </cfRule>
    <cfRule type="expression" dxfId="209" priority="2">
      <formula>$I32=""</formula>
    </cfRule>
  </conditionalFormatting>
  <conditionalFormatting sqref="U2:AN2">
    <cfRule type="expression" dxfId="205" priority="89">
      <formula>$U$2&lt;&gt;""</formula>
    </cfRule>
    <cfRule type="expression" dxfId="204" priority="90">
      <formula>$U$2=""</formula>
    </cfRule>
  </conditionalFormatting>
  <conditionalFormatting sqref="V4:AA11">
    <cfRule type="expression" dxfId="203" priority="8">
      <formula>$V4=""</formula>
    </cfRule>
    <cfRule type="expression" dxfId="202" priority="7">
      <formula>$V4&lt;&gt;""</formula>
    </cfRule>
  </conditionalFormatting>
  <conditionalFormatting sqref="AA32:AA36">
    <cfRule type="expression" dxfId="201" priority="93">
      <formula>$AA32&lt;&gt;""</formula>
    </cfRule>
    <cfRule type="expression" dxfId="200" priority="94">
      <formula>$AA32=""</formula>
    </cfRule>
  </conditionalFormatting>
  <conditionalFormatting sqref="AE17">
    <cfRule type="expression" dxfId="199" priority="48">
      <formula>$AS$15=1</formula>
    </cfRule>
    <cfRule type="expression" dxfId="198" priority="49">
      <formula>$AS$15=0</formula>
    </cfRule>
    <cfRule type="expression" dxfId="197" priority="50">
      <formula>AE$15=""</formula>
    </cfRule>
    <cfRule type="expression" dxfId="196" priority="47">
      <formula>$AS17&gt;1</formula>
    </cfRule>
  </conditionalFormatting>
  <conditionalFormatting sqref="AE19">
    <cfRule type="expression" dxfId="195" priority="42">
      <formula>$AS$15=1</formula>
    </cfRule>
    <cfRule type="expression" dxfId="194" priority="44">
      <formula>AE$15=""</formula>
    </cfRule>
    <cfRule type="expression" dxfId="193" priority="43">
      <formula>$AS$15=0</formula>
    </cfRule>
    <cfRule type="expression" dxfId="192" priority="41">
      <formula>$AS19&gt;1</formula>
    </cfRule>
  </conditionalFormatting>
  <conditionalFormatting sqref="AE21">
    <cfRule type="expression" dxfId="191" priority="37">
      <formula>$AS$15=0</formula>
    </cfRule>
    <cfRule type="expression" dxfId="190" priority="38">
      <formula>AE$15=""</formula>
    </cfRule>
    <cfRule type="expression" dxfId="189" priority="36">
      <formula>$AS$15=1</formula>
    </cfRule>
    <cfRule type="expression" dxfId="188" priority="35">
      <formula>$AS21&gt;1</formula>
    </cfRule>
  </conditionalFormatting>
  <conditionalFormatting sqref="AE23">
    <cfRule type="expression" dxfId="187" priority="31">
      <formula>$AS$15=0</formula>
    </cfRule>
    <cfRule type="expression" dxfId="186" priority="30">
      <formula>$AS$15=1</formula>
    </cfRule>
    <cfRule type="expression" dxfId="185" priority="29">
      <formula>$AS23&gt;1</formula>
    </cfRule>
    <cfRule type="expression" dxfId="184" priority="32">
      <formula>AE$15=""</formula>
    </cfRule>
  </conditionalFormatting>
  <conditionalFormatting sqref="AE25">
    <cfRule type="expression" dxfId="183" priority="23">
      <formula>$AS25&gt;1</formula>
    </cfRule>
    <cfRule type="expression" dxfId="182" priority="24">
      <formula>$AS$15=1</formula>
    </cfRule>
    <cfRule type="expression" dxfId="181" priority="26">
      <formula>AE$15=""</formula>
    </cfRule>
    <cfRule type="expression" dxfId="180" priority="25">
      <formula>$AS$15=0</formula>
    </cfRule>
  </conditionalFormatting>
  <conditionalFormatting sqref="AE27">
    <cfRule type="expression" dxfId="179" priority="18">
      <formula>$AS$15=1</formula>
    </cfRule>
    <cfRule type="expression" dxfId="178" priority="17">
      <formula>$AS27&gt;1</formula>
    </cfRule>
    <cfRule type="expression" dxfId="177" priority="20">
      <formula>AE$15=""</formula>
    </cfRule>
    <cfRule type="expression" dxfId="176" priority="19">
      <formula>$AS$15=0</formula>
    </cfRule>
  </conditionalFormatting>
  <conditionalFormatting sqref="AE29">
    <cfRule type="expression" dxfId="175" priority="14">
      <formula>AE$15=""</formula>
    </cfRule>
    <cfRule type="expression" dxfId="174" priority="11">
      <formula>$AS29&gt;1</formula>
    </cfRule>
    <cfRule type="expression" dxfId="173" priority="13">
      <formula>$AS$15=0</formula>
    </cfRule>
    <cfRule type="expression" dxfId="172" priority="12">
      <formula>$AS$15=1</formula>
    </cfRule>
  </conditionalFormatting>
  <conditionalFormatting sqref="AG14">
    <cfRule type="expression" dxfId="171" priority="55">
      <formula>$AF14&lt;&gt;""</formula>
    </cfRule>
    <cfRule type="expression" dxfId="170" priority="56">
      <formula>OR($AR15=TRUE,$AQ15=TRUE,$AP15=TRUE)</formula>
    </cfRule>
  </conditionalFormatting>
  <conditionalFormatting sqref="AG16">
    <cfRule type="expression" dxfId="169" priority="45">
      <formula>$AF16&lt;&gt;""</formula>
    </cfRule>
    <cfRule type="expression" dxfId="168" priority="46">
      <formula>OR($AR17=TRUE,$AQ17=TRUE,$AP17=TRUE)</formula>
    </cfRule>
  </conditionalFormatting>
  <conditionalFormatting sqref="AG18">
    <cfRule type="expression" dxfId="167" priority="40">
      <formula>OR($AR19=TRUE,$AQ19=TRUE,$AP19=TRUE)</formula>
    </cfRule>
    <cfRule type="expression" dxfId="166" priority="39">
      <formula>$AF18&lt;&gt;""</formula>
    </cfRule>
  </conditionalFormatting>
  <conditionalFormatting sqref="AG20">
    <cfRule type="expression" dxfId="165" priority="34">
      <formula>OR($AR21=TRUE,$AQ21=TRUE,$AP21=TRUE)</formula>
    </cfRule>
    <cfRule type="expression" dxfId="164" priority="33">
      <formula>$AF20&lt;&gt;""</formula>
    </cfRule>
  </conditionalFormatting>
  <conditionalFormatting sqref="AG22">
    <cfRule type="expression" dxfId="163" priority="27">
      <formula>$AF22&lt;&gt;""</formula>
    </cfRule>
    <cfRule type="expression" dxfId="162" priority="28">
      <formula>OR($AR23=TRUE,$AQ23=TRUE,$AP23=TRUE)</formula>
    </cfRule>
  </conditionalFormatting>
  <conditionalFormatting sqref="AG24">
    <cfRule type="expression" dxfId="161" priority="21">
      <formula>$AF24&lt;&gt;""</formula>
    </cfRule>
    <cfRule type="expression" dxfId="160" priority="22">
      <formula>OR($AR25=TRUE,$AQ25=TRUE,$AP25=TRUE)</formula>
    </cfRule>
  </conditionalFormatting>
  <conditionalFormatting sqref="AG26">
    <cfRule type="expression" dxfId="159" priority="16">
      <formula>OR($AR27=TRUE,$AQ27=TRUE,$AP27=TRUE)</formula>
    </cfRule>
    <cfRule type="expression" dxfId="158" priority="15">
      <formula>$AF26&lt;&gt;""</formula>
    </cfRule>
  </conditionalFormatting>
  <conditionalFormatting sqref="AG28">
    <cfRule type="expression" dxfId="157" priority="10">
      <formula>OR($AR29=TRUE,$AQ29=TRUE,$AP29=TRUE)</formula>
    </cfRule>
    <cfRule type="expression" dxfId="156" priority="9">
      <formula>$AF28&lt;&gt;""</formula>
    </cfRule>
  </conditionalFormatting>
  <conditionalFormatting sqref="AI4">
    <cfRule type="expression" dxfId="155" priority="87">
      <formula>$AI4&lt;&gt;""</formula>
    </cfRule>
    <cfRule type="expression" dxfId="154" priority="88">
      <formula>$AI4=""</formula>
    </cfRule>
  </conditionalFormatting>
  <conditionalFormatting sqref="AI6 AI7:AN7 AI8 AI9:AN11">
    <cfRule type="expression" dxfId="153" priority="6">
      <formula>$AI6=""</formula>
    </cfRule>
    <cfRule type="expression" dxfId="152" priority="5">
      <formula>$AI6&lt;&gt;""</formula>
    </cfRule>
  </conditionalFormatting>
  <pageMargins left="0.70866141732283472" right="0.70866141732283472" top="0.59055118110236227" bottom="0.59055118110236227" header="0.31496062992125984" footer="0.31496062992125984"/>
  <pageSetup paperSize="9" scale="65" orientation="portrait" r:id="rId1"/>
  <headerFooter>
    <oddFooter>&amp;C&amp;P/&amp;N</oddFooter>
  </headerFooter>
  <rowBreaks count="1" manualBreakCount="1">
    <brk id="36" max="39" man="1"/>
  </rowBreaks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97" id="{2496A256-70EF-47B1-8D1F-BBE2D61B8F53}">
            <xm:f>$S$30=Sprachen!$L$6</xm:f>
            <x14:dxf>
              <fill>
                <patternFill>
                  <bgColor theme="9"/>
                </patternFill>
              </fill>
            </x14:dxf>
          </x14:cfRule>
          <xm:sqref>S30</xm:sqref>
        </x14:conditionalFormatting>
        <x14:conditionalFormatting xmlns:xm="http://schemas.microsoft.com/office/excel/2006/main">
          <x14:cfRule type="expression" priority="95" id="{338CBD32-0B33-4A24-816B-4EDE4E70596D}">
            <xm:f>$S$30=Sprachen!$L$8</xm:f>
            <x14:dxf>
              <fill>
                <patternFill>
                  <bgColor rgb="FFFF0000"/>
                </patternFill>
              </fill>
            </x14:dxf>
          </x14:cfRule>
          <x14:cfRule type="expression" priority="96" id="{78F6F082-038D-4DA9-A300-8F8E6BD94498}">
            <xm:f>$S$30=Sprachen!$L$7</xm:f>
            <x14:dxf>
              <fill>
                <patternFill>
                  <bgColor rgb="FFFFFF00"/>
                </patternFill>
              </fill>
            </x14:dxf>
          </x14:cfRule>
          <xm:sqref>S30:AN30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FF00"/>
  </sheetPr>
  <dimension ref="A1:BA86"/>
  <sheetViews>
    <sheetView zoomScaleNormal="100" workbookViewId="0">
      <selection sqref="A1:M2"/>
    </sheetView>
  </sheetViews>
  <sheetFormatPr baseColWidth="10" defaultColWidth="11" defaultRowHeight="13.85" x14ac:dyDescent="0.25"/>
  <cols>
    <col min="1" max="17" width="2" customWidth="1"/>
    <col min="18" max="18" width="2.26953125" customWidth="1"/>
    <col min="19" max="40" width="2" customWidth="1"/>
    <col min="41" max="44" width="11" hidden="1" customWidth="1"/>
    <col min="45" max="45" width="29.453125" hidden="1" customWidth="1"/>
    <col min="46" max="51" width="11" hidden="1" customWidth="1"/>
  </cols>
  <sheetData>
    <row r="1" spans="1:53" ht="21.05" customHeight="1" x14ac:dyDescent="0.25">
      <c r="A1" s="153" t="str">
        <f>Sprachen!L392</f>
        <v>6.1 Deckblatt PPF Software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437" t="str">
        <f>Sprachen!L378</f>
        <v>Bericht</v>
      </c>
      <c r="O1" s="437"/>
      <c r="P1" s="437"/>
      <c r="Q1" s="437"/>
      <c r="R1" s="437"/>
      <c r="S1" s="437"/>
      <c r="T1" s="437"/>
      <c r="U1" s="1040" t="str">
        <f>IF(H4&lt;&gt;"",H4&amp;" / "&amp;H5,"")</f>
        <v/>
      </c>
      <c r="V1" s="1040"/>
      <c r="W1" s="1040"/>
      <c r="X1" s="1040"/>
      <c r="Y1" s="1040"/>
      <c r="Z1" s="1040"/>
      <c r="AA1" s="1040"/>
      <c r="AB1" s="1040"/>
      <c r="AC1" s="1040"/>
      <c r="AD1" s="1040"/>
      <c r="AE1" s="1040"/>
      <c r="AF1" s="1040"/>
      <c r="AG1" s="1040"/>
      <c r="AH1" s="1040"/>
      <c r="AI1" s="1040"/>
      <c r="AJ1" s="1040"/>
      <c r="AK1" s="1040"/>
      <c r="AL1" s="1040"/>
      <c r="AM1" s="1040"/>
      <c r="AN1" s="1040"/>
      <c r="AP1" t="s">
        <v>899</v>
      </c>
      <c r="AR1">
        <v>1</v>
      </c>
      <c r="AS1" t="s">
        <v>900</v>
      </c>
      <c r="AT1" t="e">
        <f>IF(#REF!=Sprachen!L4,"X","N")</f>
        <v>#REF!</v>
      </c>
      <c r="BA1" s="34" t="s">
        <v>1000</v>
      </c>
    </row>
    <row r="2" spans="1:53" ht="21.05" customHeight="1" thickBot="1" x14ac:dyDescent="0.3">
      <c r="A2" s="154"/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5" t="str">
        <f>Sprachen!L255</f>
        <v>Organisation</v>
      </c>
      <c r="O2" s="155"/>
      <c r="P2" s="155"/>
      <c r="Q2" s="155"/>
      <c r="R2" s="155"/>
      <c r="S2" s="155"/>
      <c r="T2" s="155"/>
      <c r="U2" s="156" t="str">
        <f>IF('Deckblatt '!U2&lt;&gt;"",'Deckblatt '!U2,"")</f>
        <v/>
      </c>
      <c r="V2" s="156"/>
      <c r="W2" s="156"/>
      <c r="X2" s="156"/>
      <c r="Y2" s="156"/>
      <c r="Z2" s="156"/>
      <c r="AA2" s="156"/>
      <c r="AB2" s="156"/>
      <c r="AC2" s="156"/>
      <c r="AD2" s="156"/>
      <c r="AE2" s="156"/>
      <c r="AF2" s="156"/>
      <c r="AG2" s="156"/>
      <c r="AH2" s="156"/>
      <c r="AI2" s="156"/>
      <c r="AJ2" s="156"/>
      <c r="AK2" s="156"/>
      <c r="AL2" s="156"/>
      <c r="AM2" s="156"/>
      <c r="AN2" s="156"/>
      <c r="AS2" t="s">
        <v>901</v>
      </c>
      <c r="AT2" t="e">
        <f>IF(#REF!=Sprachen!L4,"X","N")</f>
        <v>#REF!</v>
      </c>
    </row>
    <row r="3" spans="1:53" s="11" customFormat="1" ht="15" thickTop="1" thickBot="1" x14ac:dyDescent="0.3">
      <c r="A3" s="1041" t="str">
        <f>Sprachen!L46</f>
        <v>Angaben zur Organisation</v>
      </c>
      <c r="B3" s="1041"/>
      <c r="C3" s="1041"/>
      <c r="D3" s="1041"/>
      <c r="E3" s="1041"/>
      <c r="F3" s="1041"/>
      <c r="G3" s="1041"/>
      <c r="H3" s="1041"/>
      <c r="I3" s="1041"/>
      <c r="J3" s="1041"/>
      <c r="K3" s="1041"/>
      <c r="L3" s="1041"/>
      <c r="M3" s="1041"/>
      <c r="N3" s="1041"/>
      <c r="O3" s="1041" t="str">
        <f>Sprachen!L433</f>
        <v>Angaben zur Software</v>
      </c>
      <c r="P3" s="1041"/>
      <c r="Q3" s="1041"/>
      <c r="R3" s="1041"/>
      <c r="S3" s="1041"/>
      <c r="T3" s="1041"/>
      <c r="U3" s="1041"/>
      <c r="V3" s="1041"/>
      <c r="W3" s="1041"/>
      <c r="X3" s="1041"/>
      <c r="Y3" s="1041"/>
      <c r="Z3" s="1041"/>
      <c r="AA3" s="1041"/>
      <c r="AB3" s="1041" t="str">
        <f>Sprachen!L45</f>
        <v>Angaben zum Kunden</v>
      </c>
      <c r="AC3" s="1041"/>
      <c r="AD3" s="1041"/>
      <c r="AE3" s="1041"/>
      <c r="AF3" s="1041"/>
      <c r="AG3" s="1041"/>
      <c r="AH3" s="1041"/>
      <c r="AI3" s="1041"/>
      <c r="AJ3" s="1041"/>
      <c r="AK3" s="1041"/>
      <c r="AL3" s="1041"/>
      <c r="AM3" s="1041"/>
      <c r="AN3" s="1041"/>
      <c r="AP3" t="str">
        <f>'Deckblatt '!AP2</f>
        <v>Deutsch</v>
      </c>
      <c r="AQ3"/>
      <c r="AR3"/>
      <c r="AS3"/>
      <c r="AT3"/>
    </row>
    <row r="4" spans="1:53" ht="15" customHeight="1" thickTop="1" x14ac:dyDescent="0.25">
      <c r="A4" s="221" t="str">
        <f>Sprachen!L75</f>
        <v>Berichtsnummer</v>
      </c>
      <c r="B4" s="222"/>
      <c r="C4" s="222"/>
      <c r="D4" s="222"/>
      <c r="E4" s="222"/>
      <c r="F4" s="222"/>
      <c r="G4" s="223"/>
      <c r="H4" s="1560" t="str">
        <f>IF('Deckblatt '!H16&lt;&gt;"",'Deckblatt '!H16,"")</f>
        <v/>
      </c>
      <c r="I4" s="1561"/>
      <c r="J4" s="1561"/>
      <c r="K4" s="1561"/>
      <c r="L4" s="1561"/>
      <c r="M4" s="1561"/>
      <c r="N4" s="1562"/>
      <c r="O4" s="1563" t="str">
        <f>Sprachen!L437</f>
        <v>Stücklistenreferenz (Kunde)</v>
      </c>
      <c r="P4" s="1564"/>
      <c r="Q4" s="1564"/>
      <c r="R4" s="1564"/>
      <c r="S4" s="1564"/>
      <c r="T4" s="1564"/>
      <c r="U4" s="1565"/>
      <c r="V4" s="1569"/>
      <c r="W4" s="1570"/>
      <c r="X4" s="1570"/>
      <c r="Y4" s="1570"/>
      <c r="Z4" s="1570"/>
      <c r="AA4" s="1571"/>
      <c r="AB4" s="233" t="str">
        <f>Sprachen!L187</f>
        <v>Kunde</v>
      </c>
      <c r="AC4" s="234"/>
      <c r="AD4" s="234"/>
      <c r="AE4" s="234"/>
      <c r="AF4" s="234"/>
      <c r="AG4" s="234"/>
      <c r="AH4" s="235"/>
      <c r="AI4" s="1575" t="str">
        <f>IF('Deckblatt '!A10&lt;&gt;"",'Deckblatt '!A10,"")</f>
        <v/>
      </c>
      <c r="AJ4" s="1576"/>
      <c r="AK4" s="1576"/>
      <c r="AL4" s="1576"/>
      <c r="AM4" s="1576"/>
      <c r="AN4" s="1577"/>
    </row>
    <row r="5" spans="1:53" x14ac:dyDescent="0.25">
      <c r="A5" s="209" t="str">
        <f>Sprachen!L77</f>
        <v>Berichtsversion</v>
      </c>
      <c r="B5" s="210"/>
      <c r="C5" s="210"/>
      <c r="D5" s="210"/>
      <c r="E5" s="210"/>
      <c r="F5" s="210"/>
      <c r="G5" s="211"/>
      <c r="H5" s="1556" t="str">
        <f>IF('Deckblatt '!H17&lt;&gt;"",'Deckblatt '!H17,"")</f>
        <v/>
      </c>
      <c r="I5" s="1557"/>
      <c r="J5" s="1557"/>
      <c r="K5" s="1557"/>
      <c r="L5" s="1557"/>
      <c r="M5" s="1557"/>
      <c r="N5" s="1558"/>
      <c r="O5" s="1566"/>
      <c r="P5" s="1567"/>
      <c r="Q5" s="1567"/>
      <c r="R5" s="1567"/>
      <c r="S5" s="1567"/>
      <c r="T5" s="1567"/>
      <c r="U5" s="1568"/>
      <c r="V5" s="1572"/>
      <c r="W5" s="1573"/>
      <c r="X5" s="1573"/>
      <c r="Y5" s="1573"/>
      <c r="Z5" s="1573"/>
      <c r="AA5" s="1574"/>
      <c r="AB5" s="236"/>
      <c r="AC5" s="237"/>
      <c r="AD5" s="237"/>
      <c r="AE5" s="237"/>
      <c r="AF5" s="237"/>
      <c r="AG5" s="237"/>
      <c r="AH5" s="238"/>
      <c r="AI5" s="1578"/>
      <c r="AJ5" s="429"/>
      <c r="AK5" s="429"/>
      <c r="AL5" s="429"/>
      <c r="AM5" s="429"/>
      <c r="AN5" s="430"/>
    </row>
    <row r="6" spans="1:53" ht="14.25" customHeight="1" x14ac:dyDescent="0.25">
      <c r="A6" s="209" t="str">
        <f>Sprachen!L199</f>
        <v>Lieferstandort</v>
      </c>
      <c r="B6" s="210"/>
      <c r="C6" s="210"/>
      <c r="D6" s="210"/>
      <c r="E6" s="210"/>
      <c r="F6" s="210"/>
      <c r="G6" s="211"/>
      <c r="H6" s="1556" t="str">
        <f>IF('Deckblatt '!H18&lt;&gt;"",'Deckblatt '!H18,"")</f>
        <v/>
      </c>
      <c r="I6" s="1557"/>
      <c r="J6" s="1557"/>
      <c r="K6" s="1557"/>
      <c r="L6" s="1557"/>
      <c r="M6" s="1557"/>
      <c r="N6" s="1558"/>
      <c r="O6" s="209"/>
      <c r="P6" s="210"/>
      <c r="Q6" s="210"/>
      <c r="R6" s="210"/>
      <c r="S6" s="210"/>
      <c r="T6" s="210"/>
      <c r="U6" s="211"/>
      <c r="V6" s="1352"/>
      <c r="W6" s="240"/>
      <c r="X6" s="240"/>
      <c r="Y6" s="240"/>
      <c r="Z6" s="240"/>
      <c r="AA6" s="1559"/>
      <c r="AB6" s="215" t="str">
        <f>Sprachen!L87</f>
        <v>Bestellnr. PPF-Muster</v>
      </c>
      <c r="AC6" s="216"/>
      <c r="AD6" s="216"/>
      <c r="AE6" s="216"/>
      <c r="AF6" s="216"/>
      <c r="AG6" s="216"/>
      <c r="AH6" s="217"/>
      <c r="AI6" s="1556" t="str">
        <f>IF('Deckblatt '!AI18&lt;&gt;"",'Deckblatt '!AI18,"")</f>
        <v/>
      </c>
      <c r="AJ6" s="1557"/>
      <c r="AK6" s="1557"/>
      <c r="AL6" s="1557"/>
      <c r="AM6" s="1557"/>
      <c r="AN6" s="1558"/>
    </row>
    <row r="7" spans="1:53" ht="14.4" thickBot="1" x14ac:dyDescent="0.3">
      <c r="A7" s="266" t="str">
        <f>Sprachen!L276</f>
        <v>Produktionsstandort</v>
      </c>
      <c r="B7" s="267"/>
      <c r="C7" s="267"/>
      <c r="D7" s="267"/>
      <c r="E7" s="267"/>
      <c r="F7" s="267"/>
      <c r="G7" s="268"/>
      <c r="H7" s="1591" t="str">
        <f>IF('Deckblatt '!H19&lt;&gt;"",'Deckblatt '!H19,"")</f>
        <v/>
      </c>
      <c r="I7" s="1592"/>
      <c r="J7" s="1592"/>
      <c r="K7" s="1592"/>
      <c r="L7" s="1592"/>
      <c r="M7" s="1592"/>
      <c r="N7" s="1593"/>
      <c r="O7" s="272"/>
      <c r="P7" s="273"/>
      <c r="Q7" s="273"/>
      <c r="R7" s="273"/>
      <c r="S7" s="273"/>
      <c r="T7" s="273"/>
      <c r="U7" s="274"/>
      <c r="V7" s="1594"/>
      <c r="W7" s="1595"/>
      <c r="X7" s="1595"/>
      <c r="Y7" s="1595"/>
      <c r="Z7" s="1595"/>
      <c r="AA7" s="1596"/>
      <c r="AB7" s="278" t="str">
        <f>Sprachen!L14</f>
        <v>Abladestelle</v>
      </c>
      <c r="AC7" s="279"/>
      <c r="AD7" s="279"/>
      <c r="AE7" s="279"/>
      <c r="AF7" s="279"/>
      <c r="AG7" s="279"/>
      <c r="AH7" s="280"/>
      <c r="AI7" s="1597" t="str">
        <f>IF('Deckblatt '!AI19&lt;&gt;"",'Deckblatt '!AI19,"")</f>
        <v/>
      </c>
      <c r="AJ7" s="1598"/>
      <c r="AK7" s="1598"/>
      <c r="AL7" s="1598"/>
      <c r="AM7" s="1598"/>
      <c r="AN7" s="1599"/>
    </row>
    <row r="8" spans="1:53" ht="14.4" thickTop="1" x14ac:dyDescent="0.25">
      <c r="A8" s="248" t="str">
        <f>Sprachen!L304</f>
        <v>Sachnummer</v>
      </c>
      <c r="B8" s="249"/>
      <c r="C8" s="249"/>
      <c r="D8" s="249"/>
      <c r="E8" s="249"/>
      <c r="F8" s="249"/>
      <c r="G8" s="250"/>
      <c r="H8" s="1579" t="str">
        <f>IF('Deckblatt '!H20&lt;&gt;"",'Deckblatt '!H20,"")</f>
        <v/>
      </c>
      <c r="I8" s="1580"/>
      <c r="J8" s="1580"/>
      <c r="K8" s="1580"/>
      <c r="L8" s="1580"/>
      <c r="M8" s="1580"/>
      <c r="N8" s="1581"/>
      <c r="O8" s="254"/>
      <c r="P8" s="255"/>
      <c r="Q8" s="255"/>
      <c r="R8" s="255"/>
      <c r="S8" s="255"/>
      <c r="T8" s="255"/>
      <c r="U8" s="256"/>
      <c r="V8" s="1582"/>
      <c r="W8" s="1583"/>
      <c r="X8" s="1583"/>
      <c r="Y8" s="1583"/>
      <c r="Z8" s="1583"/>
      <c r="AA8" s="1584"/>
      <c r="AB8" s="1585" t="str">
        <f>Sprachen!L304</f>
        <v>Sachnummer</v>
      </c>
      <c r="AC8" s="1586"/>
      <c r="AD8" s="1586"/>
      <c r="AE8" s="1586"/>
      <c r="AF8" s="1586"/>
      <c r="AG8" s="1586"/>
      <c r="AH8" s="1587"/>
      <c r="AI8" s="1588" t="str">
        <f>IF('Deckblatt '!AI20&lt;&gt;"",'Deckblatt '!AI20,"")</f>
        <v/>
      </c>
      <c r="AJ8" s="1589"/>
      <c r="AK8" s="1589"/>
      <c r="AL8" s="1589"/>
      <c r="AM8" s="1589"/>
      <c r="AN8" s="1590"/>
    </row>
    <row r="9" spans="1:53" x14ac:dyDescent="0.25">
      <c r="A9" s="209" t="str">
        <f>Sprachen!L65</f>
        <v>Benennung</v>
      </c>
      <c r="B9" s="210"/>
      <c r="C9" s="210"/>
      <c r="D9" s="210"/>
      <c r="E9" s="210"/>
      <c r="F9" s="210"/>
      <c r="G9" s="211"/>
      <c r="H9" s="1556" t="str">
        <f>IF('Deckblatt '!H21&lt;&gt;"",'Deckblatt '!H21,"")</f>
        <v/>
      </c>
      <c r="I9" s="1557"/>
      <c r="J9" s="1557"/>
      <c r="K9" s="1557"/>
      <c r="L9" s="1557"/>
      <c r="M9" s="1557"/>
      <c r="N9" s="1558"/>
      <c r="O9" s="239"/>
      <c r="P9" s="240"/>
      <c r="Q9" s="240"/>
      <c r="R9" s="240"/>
      <c r="S9" s="240"/>
      <c r="T9" s="240"/>
      <c r="U9" s="241"/>
      <c r="V9" s="1609"/>
      <c r="W9" s="1610"/>
      <c r="X9" s="1610"/>
      <c r="Y9" s="1610"/>
      <c r="Z9" s="1610"/>
      <c r="AA9" s="1611"/>
      <c r="AB9" s="1603" t="str">
        <f>Sprachen!L65</f>
        <v>Benennung</v>
      </c>
      <c r="AC9" s="1604"/>
      <c r="AD9" s="1604"/>
      <c r="AE9" s="1604"/>
      <c r="AF9" s="1604"/>
      <c r="AG9" s="1604"/>
      <c r="AH9" s="1605"/>
      <c r="AI9" s="1612" t="str">
        <f>IF('Deckblatt '!AI21&lt;&gt;"",'Deckblatt '!AI21,"")</f>
        <v/>
      </c>
      <c r="AJ9" s="1613"/>
      <c r="AK9" s="1613"/>
      <c r="AL9" s="1613"/>
      <c r="AM9" s="1613"/>
      <c r="AN9" s="1614"/>
    </row>
    <row r="10" spans="1:53" ht="14.4" thickBot="1" x14ac:dyDescent="0.3">
      <c r="A10" s="209" t="str">
        <f>Sprachen!L374</f>
        <v>Zeichnungsnummer</v>
      </c>
      <c r="B10" s="210"/>
      <c r="C10" s="210"/>
      <c r="D10" s="210"/>
      <c r="E10" s="210"/>
      <c r="F10" s="210"/>
      <c r="G10" s="211"/>
      <c r="H10" s="1556" t="str">
        <f>IF('Deckblatt '!H22&lt;&gt;"",'Deckblatt '!H22,"")</f>
        <v/>
      </c>
      <c r="I10" s="1557"/>
      <c r="J10" s="1557"/>
      <c r="K10" s="1557"/>
      <c r="L10" s="1557"/>
      <c r="M10" s="1557"/>
      <c r="N10" s="1558"/>
      <c r="O10" s="1057"/>
      <c r="P10" s="1058"/>
      <c r="Q10" s="1058"/>
      <c r="R10" s="1058"/>
      <c r="S10" s="1058"/>
      <c r="T10" s="1058"/>
      <c r="U10" s="1059"/>
      <c r="V10" s="1600"/>
      <c r="W10" s="1601"/>
      <c r="X10" s="1601"/>
      <c r="Y10" s="1601"/>
      <c r="Z10" s="1601"/>
      <c r="AA10" s="1602"/>
      <c r="AB10" s="1603" t="str">
        <f>Sprachen!L374</f>
        <v>Zeichnungsnummer</v>
      </c>
      <c r="AC10" s="1604"/>
      <c r="AD10" s="1604"/>
      <c r="AE10" s="1604"/>
      <c r="AF10" s="1604"/>
      <c r="AG10" s="1604"/>
      <c r="AH10" s="1605"/>
      <c r="AI10" s="1606" t="str">
        <f>IF('Deckblatt '!AI22&lt;&gt;"",'Deckblatt '!AI22,"")</f>
        <v/>
      </c>
      <c r="AJ10" s="1607"/>
      <c r="AK10" s="1607"/>
      <c r="AL10" s="1607"/>
      <c r="AM10" s="1607"/>
      <c r="AN10" s="1608"/>
    </row>
    <row r="11" spans="1:53" ht="14.4" thickBot="1" x14ac:dyDescent="0.3">
      <c r="A11" s="1090" t="str">
        <f>Sprachen!L361</f>
        <v>Version/ Datum</v>
      </c>
      <c r="B11" s="1091"/>
      <c r="C11" s="1091"/>
      <c r="D11" s="1091"/>
      <c r="E11" s="1091"/>
      <c r="F11" s="1091"/>
      <c r="G11" s="1092"/>
      <c r="H11" s="1591" t="str">
        <f>IF('Deckblatt '!H23&lt;&gt;"",'Deckblatt '!H23,"")</f>
        <v/>
      </c>
      <c r="I11" s="1592"/>
      <c r="J11" s="1592"/>
      <c r="K11" s="1592"/>
      <c r="L11" s="1592"/>
      <c r="M11" s="1592"/>
      <c r="N11" s="1593"/>
      <c r="O11" s="1096" t="str">
        <f>Sprachen!L177</f>
        <v>Kennung/DUNS</v>
      </c>
      <c r="P11" s="1097"/>
      <c r="Q11" s="1097"/>
      <c r="R11" s="1097"/>
      <c r="S11" s="1097"/>
      <c r="T11" s="1097"/>
      <c r="U11" s="1098"/>
      <c r="V11" s="1624" t="str">
        <f>IF('Deckblatt '!V23&lt;&gt;"",'Deckblatt '!V23,"")</f>
        <v/>
      </c>
      <c r="W11" s="1625"/>
      <c r="X11" s="1625"/>
      <c r="Y11" s="1625"/>
      <c r="Z11" s="1625"/>
      <c r="AA11" s="1626"/>
      <c r="AB11" s="1627" t="str">
        <f>Sprachen!L361</f>
        <v>Version/ Datum</v>
      </c>
      <c r="AC11" s="1628"/>
      <c r="AD11" s="1628"/>
      <c r="AE11" s="1628"/>
      <c r="AF11" s="1628"/>
      <c r="AG11" s="1628"/>
      <c r="AH11" s="1629"/>
      <c r="AI11" s="1630" t="str">
        <f>IF('Deckblatt '!AI23&lt;&gt;"",'Deckblatt '!AI23,"")</f>
        <v/>
      </c>
      <c r="AJ11" s="1631"/>
      <c r="AK11" s="1631"/>
      <c r="AL11" s="1631"/>
      <c r="AM11" s="1631"/>
      <c r="AN11" s="1632"/>
    </row>
    <row r="12" spans="1:53" ht="15" thickTop="1" thickBot="1" x14ac:dyDescent="0.3">
      <c r="A12" s="1271" t="str">
        <f>IF('PPF Abstimmung'!A38&lt;&gt;"",'PPF Abstimmung'!A38,"")</f>
        <v>Bauteil mit besonderer Archivierungspflicht</v>
      </c>
      <c r="B12" s="1272"/>
      <c r="C12" s="1272"/>
      <c r="D12" s="1272"/>
      <c r="E12" s="1272"/>
      <c r="F12" s="1272"/>
      <c r="G12" s="1272"/>
      <c r="H12" s="1272"/>
      <c r="I12" s="1272"/>
      <c r="J12" s="1272"/>
      <c r="K12" s="1272"/>
      <c r="L12" s="1272"/>
      <c r="M12" s="1272"/>
      <c r="N12" s="1273"/>
      <c r="O12" s="19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1"/>
    </row>
    <row r="13" spans="1:53" ht="15" thickTop="1" thickBot="1" x14ac:dyDescent="0.3">
      <c r="A13" s="798" t="str">
        <f>Sprachen!L434</f>
        <v>Beschreibung der Software</v>
      </c>
      <c r="B13" s="799"/>
      <c r="C13" s="799"/>
      <c r="D13" s="799"/>
      <c r="E13" s="799"/>
      <c r="F13" s="799"/>
      <c r="G13" s="799"/>
      <c r="H13" s="799"/>
      <c r="I13" s="799"/>
      <c r="J13" s="799"/>
      <c r="K13" s="799"/>
      <c r="L13" s="799"/>
      <c r="M13" s="799"/>
      <c r="N13" s="799"/>
      <c r="O13" s="799"/>
      <c r="P13" s="799"/>
      <c r="Q13" s="799"/>
      <c r="R13" s="799"/>
      <c r="S13" s="799"/>
      <c r="T13" s="799"/>
      <c r="U13" s="799"/>
      <c r="V13" s="799"/>
      <c r="W13" s="799"/>
      <c r="X13" s="799"/>
      <c r="Y13" s="799"/>
      <c r="Z13" s="799"/>
      <c r="AA13" s="799"/>
      <c r="AB13" s="799"/>
      <c r="AC13" s="799"/>
      <c r="AD13" s="799"/>
      <c r="AE13" s="799"/>
      <c r="AF13" s="799"/>
      <c r="AG13" s="799"/>
      <c r="AH13" s="799"/>
      <c r="AI13" s="799"/>
      <c r="AJ13" s="799"/>
      <c r="AK13" s="799"/>
      <c r="AL13" s="799"/>
      <c r="AM13" s="799"/>
      <c r="AN13" s="924"/>
    </row>
    <row r="14" spans="1:53" ht="15" thickTop="1" thickBot="1" x14ac:dyDescent="0.3">
      <c r="A14" s="1615"/>
      <c r="B14" s="1616"/>
      <c r="C14" s="1616"/>
      <c r="D14" s="1616"/>
      <c r="E14" s="1616"/>
      <c r="F14" s="1616"/>
      <c r="G14" s="1616"/>
      <c r="H14" s="1616"/>
      <c r="I14" s="1616"/>
      <c r="J14" s="1616"/>
      <c r="K14" s="1616"/>
      <c r="L14" s="1616"/>
      <c r="M14" s="1616"/>
      <c r="N14" s="1616"/>
      <c r="O14" s="1616"/>
      <c r="P14" s="1616"/>
      <c r="Q14" s="1616"/>
      <c r="R14" s="1616"/>
      <c r="S14" s="1616"/>
      <c r="T14" s="1616"/>
      <c r="U14" s="1616"/>
      <c r="V14" s="1616"/>
      <c r="W14" s="1616"/>
      <c r="X14" s="1616"/>
      <c r="Y14" s="1616"/>
      <c r="Z14" s="1616"/>
      <c r="AA14" s="1616"/>
      <c r="AB14" s="1616"/>
      <c r="AC14" s="1616"/>
      <c r="AD14" s="1616"/>
      <c r="AE14" s="1616"/>
      <c r="AF14" s="1616"/>
      <c r="AG14" s="1616"/>
      <c r="AH14" s="1616"/>
      <c r="AI14" s="1616"/>
      <c r="AJ14" s="1616"/>
      <c r="AK14" s="1616"/>
      <c r="AL14" s="1616"/>
      <c r="AM14" s="1616"/>
      <c r="AN14" s="1617"/>
    </row>
    <row r="15" spans="1:53" ht="15" thickTop="1" thickBot="1" x14ac:dyDescent="0.3">
      <c r="A15" s="1618" t="str">
        <f>Sprachen!L435</f>
        <v>Produktspezifischer Kenner/Schlüssel</v>
      </c>
      <c r="B15" s="1619"/>
      <c r="C15" s="1619"/>
      <c r="D15" s="1619"/>
      <c r="E15" s="1619"/>
      <c r="F15" s="1619"/>
      <c r="G15" s="1619"/>
      <c r="H15" s="1619"/>
      <c r="I15" s="1619"/>
      <c r="J15" s="1619"/>
      <c r="K15" s="1619"/>
      <c r="L15" s="1619"/>
      <c r="M15" s="1619"/>
      <c r="N15" s="1619"/>
      <c r="O15" s="1619"/>
      <c r="P15" s="1619"/>
      <c r="Q15" s="1619"/>
      <c r="R15" s="1619"/>
      <c r="S15" s="1619"/>
      <c r="T15" s="1619"/>
      <c r="U15" s="1619"/>
      <c r="V15" s="1619" t="str">
        <f>Sprachen!L436</f>
        <v>Prüfsumme</v>
      </c>
      <c r="W15" s="1619"/>
      <c r="X15" s="1619"/>
      <c r="Y15" s="1619"/>
      <c r="Z15" s="1619"/>
      <c r="AA15" s="1619"/>
      <c r="AB15" s="1619"/>
      <c r="AC15" s="1619"/>
      <c r="AD15" s="1619"/>
      <c r="AE15" s="1619"/>
      <c r="AF15" s="1619"/>
      <c r="AG15" s="1619"/>
      <c r="AH15" s="1619"/>
      <c r="AI15" s="1619"/>
      <c r="AJ15" s="1619"/>
      <c r="AK15" s="1619"/>
      <c r="AL15" s="1619"/>
      <c r="AM15" s="1619"/>
      <c r="AN15" s="1620"/>
    </row>
    <row r="16" spans="1:53" ht="14.4" thickBot="1" x14ac:dyDescent="0.3">
      <c r="A16" s="1621"/>
      <c r="B16" s="1622"/>
      <c r="C16" s="1622"/>
      <c r="D16" s="1622"/>
      <c r="E16" s="1622"/>
      <c r="F16" s="1622"/>
      <c r="G16" s="1622"/>
      <c r="H16" s="1622"/>
      <c r="I16" s="1622"/>
      <c r="J16" s="1622"/>
      <c r="K16" s="1622"/>
      <c r="L16" s="1622"/>
      <c r="M16" s="1622"/>
      <c r="N16" s="1622"/>
      <c r="O16" s="1622"/>
      <c r="P16" s="1622"/>
      <c r="Q16" s="1622"/>
      <c r="R16" s="1622"/>
      <c r="S16" s="1622"/>
      <c r="T16" s="1622"/>
      <c r="U16" s="1622"/>
      <c r="V16" s="1622"/>
      <c r="W16" s="1622"/>
      <c r="X16" s="1622"/>
      <c r="Y16" s="1622"/>
      <c r="Z16" s="1622"/>
      <c r="AA16" s="1622"/>
      <c r="AB16" s="1622"/>
      <c r="AC16" s="1622"/>
      <c r="AD16" s="1622"/>
      <c r="AE16" s="1622"/>
      <c r="AF16" s="1622"/>
      <c r="AG16" s="1622"/>
      <c r="AH16" s="1622"/>
      <c r="AI16" s="1622"/>
      <c r="AJ16" s="1622"/>
      <c r="AK16" s="1622"/>
      <c r="AL16" s="1622"/>
      <c r="AM16" s="1622"/>
      <c r="AN16" s="1623"/>
    </row>
    <row r="17" spans="1:51" s="11" customFormat="1" thickTop="1" thickBot="1" x14ac:dyDescent="0.3">
      <c r="A17" s="458" t="str">
        <f>Sprachen!L402</f>
        <v>Angaben zu verwendeten Softwaremodulen (Eigen- und Fremdanteile sind aufzuführen)</v>
      </c>
      <c r="B17" s="459"/>
      <c r="C17" s="459"/>
      <c r="D17" s="459"/>
      <c r="E17" s="459"/>
      <c r="F17" s="459"/>
      <c r="G17" s="459"/>
      <c r="H17" s="459"/>
      <c r="I17" s="459"/>
      <c r="J17" s="459"/>
      <c r="K17" s="459"/>
      <c r="L17" s="459"/>
      <c r="M17" s="459"/>
      <c r="N17" s="459"/>
      <c r="O17" s="459"/>
      <c r="P17" s="459"/>
      <c r="Q17" s="459"/>
      <c r="R17" s="459"/>
      <c r="S17" s="459"/>
      <c r="T17" s="459"/>
      <c r="U17" s="459"/>
      <c r="V17" s="459"/>
      <c r="W17" s="459"/>
      <c r="X17" s="459"/>
      <c r="Y17" s="459"/>
      <c r="Z17" s="459"/>
      <c r="AA17" s="459"/>
      <c r="AB17" s="459"/>
      <c r="AC17" s="459"/>
      <c r="AD17" s="459"/>
      <c r="AE17" s="459"/>
      <c r="AF17" s="459"/>
      <c r="AG17" s="459"/>
      <c r="AH17" s="459"/>
      <c r="AI17" s="459"/>
      <c r="AJ17" s="459"/>
      <c r="AK17" s="459"/>
      <c r="AL17" s="459"/>
      <c r="AM17" s="459"/>
      <c r="AN17" s="460"/>
    </row>
    <row r="18" spans="1:51" s="11" customFormat="1" ht="53.3" customHeight="1" thickTop="1" x14ac:dyDescent="0.25">
      <c r="A18" s="1641" t="str">
        <f>Sprachen!L79</f>
        <v>Beschreibung</v>
      </c>
      <c r="B18" s="749" t="str">
        <f>Sprachen!L403</f>
        <v>Eigenständiges Softwarepaket</v>
      </c>
      <c r="C18" s="749"/>
      <c r="D18" s="749" t="str">
        <f>Sprachen!L404</f>
        <v>HW-Verwendung</v>
      </c>
      <c r="E18" s="749"/>
      <c r="F18" s="749"/>
      <c r="G18" s="749"/>
      <c r="H18" s="749"/>
      <c r="I18" s="749"/>
      <c r="J18" s="749"/>
      <c r="K18" s="1644" t="str">
        <f>Sprachen!L405</f>
        <v>Softwarestand</v>
      </c>
      <c r="L18" s="1644"/>
      <c r="M18" s="1644"/>
      <c r="N18" s="1644"/>
      <c r="O18" s="1644" t="str">
        <f>Sprachen!L406</f>
        <v>Betriebssystem</v>
      </c>
      <c r="P18" s="1644"/>
      <c r="Q18" s="1644"/>
      <c r="R18" s="1644"/>
      <c r="S18" s="1644" t="str">
        <f>Sprachen!L407</f>
        <v>Diagnoseerkennung</v>
      </c>
      <c r="T18" s="1644"/>
      <c r="U18" s="1644"/>
      <c r="V18" s="1644"/>
      <c r="W18" s="1644" t="str">
        <f>Sprachen!L408</f>
        <v>ASIL-Einstufung</v>
      </c>
      <c r="X18" s="1644"/>
      <c r="Y18" s="1644"/>
      <c r="Z18" s="1644"/>
      <c r="AA18" s="1646" t="str">
        <f>Sprachen!L409</f>
        <v>Kompa-tibilität zur Spezifi-kation</v>
      </c>
      <c r="AB18" s="1647"/>
      <c r="AC18" s="1648" t="str">
        <f>Sprachen!L412</f>
        <v>(6.6) FOSS-Freigabe</v>
      </c>
      <c r="AD18" s="1649"/>
      <c r="AE18" s="1650"/>
      <c r="AF18" s="738" t="str">
        <f>Sprachen!L61</f>
        <v>Bemerkung</v>
      </c>
      <c r="AG18" s="934"/>
      <c r="AH18" s="934"/>
      <c r="AI18" s="934"/>
      <c r="AJ18" s="934"/>
      <c r="AK18" s="934"/>
      <c r="AL18" s="934"/>
      <c r="AM18" s="934"/>
      <c r="AN18" s="1633"/>
    </row>
    <row r="19" spans="1:51" s="7" customFormat="1" ht="68.25" customHeight="1" thickBot="1" x14ac:dyDescent="0.3">
      <c r="A19" s="1642"/>
      <c r="B19" s="750"/>
      <c r="C19" s="750"/>
      <c r="D19" s="750"/>
      <c r="E19" s="750"/>
      <c r="F19" s="750"/>
      <c r="G19" s="750"/>
      <c r="H19" s="750"/>
      <c r="I19" s="750"/>
      <c r="J19" s="750"/>
      <c r="K19" s="1645"/>
      <c r="L19" s="1645"/>
      <c r="M19" s="1645"/>
      <c r="N19" s="1645"/>
      <c r="O19" s="1645"/>
      <c r="P19" s="1645"/>
      <c r="Q19" s="1645"/>
      <c r="R19" s="1645"/>
      <c r="S19" s="1645"/>
      <c r="T19" s="1645"/>
      <c r="U19" s="1645"/>
      <c r="V19" s="1645"/>
      <c r="W19" s="1645"/>
      <c r="X19" s="1645"/>
      <c r="Y19" s="1645"/>
      <c r="Z19" s="1645"/>
      <c r="AA19" s="35" t="str">
        <f>Sprachen!L410</f>
        <v>erfüllt</v>
      </c>
      <c r="AB19" s="36" t="str">
        <f>Sprachen!L411</f>
        <v>nicht erfüllt</v>
      </c>
      <c r="AC19" s="35" t="str">
        <f>Sprachen!L413</f>
        <v>liegt vor</v>
      </c>
      <c r="AD19" s="37" t="str">
        <f>Sprachen!L414</f>
        <v>liegt nicht vor</v>
      </c>
      <c r="AE19" s="36" t="str">
        <f>Sprachen!L415</f>
        <v>nicht relevant</v>
      </c>
      <c r="AF19" s="740"/>
      <c r="AG19" s="935"/>
      <c r="AH19" s="935"/>
      <c r="AI19" s="935"/>
      <c r="AJ19" s="935"/>
      <c r="AK19" s="935"/>
      <c r="AL19" s="935"/>
      <c r="AM19" s="935"/>
      <c r="AN19" s="1634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</row>
    <row r="20" spans="1:51" s="7" customFormat="1" ht="15" customHeight="1" thickTop="1" x14ac:dyDescent="0.25">
      <c r="A20" s="1642"/>
      <c r="B20" s="1635"/>
      <c r="C20" s="1636"/>
      <c r="D20" s="1637"/>
      <c r="E20" s="1638"/>
      <c r="F20" s="1638"/>
      <c r="G20" s="1638"/>
      <c r="H20" s="1638"/>
      <c r="I20" s="1638"/>
      <c r="J20" s="1639"/>
      <c r="K20" s="1637"/>
      <c r="L20" s="1638"/>
      <c r="M20" s="1638"/>
      <c r="N20" s="1639"/>
      <c r="O20" s="1637"/>
      <c r="P20" s="1638"/>
      <c r="Q20" s="1638"/>
      <c r="R20" s="1639"/>
      <c r="S20" s="1637"/>
      <c r="T20" s="1638"/>
      <c r="U20" s="1638"/>
      <c r="V20" s="1639"/>
      <c r="W20" s="1637"/>
      <c r="X20" s="1638"/>
      <c r="Y20" s="1638"/>
      <c r="Z20" s="1639"/>
      <c r="AA20" s="38"/>
      <c r="AB20" s="39"/>
      <c r="AC20" s="38"/>
      <c r="AD20" s="40"/>
      <c r="AE20" s="39"/>
      <c r="AF20" s="1637"/>
      <c r="AG20" s="1638"/>
      <c r="AH20" s="1638"/>
      <c r="AI20" s="1638"/>
      <c r="AJ20" s="1638"/>
      <c r="AK20" s="1638"/>
      <c r="AL20" s="1638"/>
      <c r="AM20" s="1638"/>
      <c r="AN20" s="1640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</row>
    <row r="21" spans="1:51" s="7" customFormat="1" x14ac:dyDescent="0.25">
      <c r="A21" s="1642"/>
      <c r="B21" s="1671"/>
      <c r="C21" s="1672"/>
      <c r="D21" s="1664"/>
      <c r="E21" s="1665"/>
      <c r="F21" s="1665"/>
      <c r="G21" s="1665"/>
      <c r="H21" s="1665"/>
      <c r="I21" s="1665"/>
      <c r="J21" s="1673"/>
      <c r="K21" s="1664"/>
      <c r="L21" s="1665"/>
      <c r="M21" s="1665"/>
      <c r="N21" s="1673"/>
      <c r="O21" s="1664"/>
      <c r="P21" s="1665"/>
      <c r="Q21" s="1665"/>
      <c r="R21" s="1673"/>
      <c r="S21" s="1664"/>
      <c r="T21" s="1665"/>
      <c r="U21" s="1665"/>
      <c r="V21" s="1673"/>
      <c r="W21" s="1664"/>
      <c r="X21" s="1665"/>
      <c r="Y21" s="1665"/>
      <c r="Z21" s="1673"/>
      <c r="AA21" s="41"/>
      <c r="AB21" s="42"/>
      <c r="AC21" s="41"/>
      <c r="AD21" s="43"/>
      <c r="AE21" s="42"/>
      <c r="AF21" s="1664"/>
      <c r="AG21" s="1665"/>
      <c r="AH21" s="1665"/>
      <c r="AI21" s="1665"/>
      <c r="AJ21" s="1665"/>
      <c r="AK21" s="1665"/>
      <c r="AL21" s="1665"/>
      <c r="AM21" s="1665"/>
      <c r="AN21" s="1666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</row>
    <row r="22" spans="1:51" s="7" customFormat="1" ht="14.4" thickBot="1" x14ac:dyDescent="0.3">
      <c r="A22" s="1643"/>
      <c r="B22" s="1656"/>
      <c r="C22" s="1657"/>
      <c r="D22" s="1667"/>
      <c r="E22" s="1668"/>
      <c r="F22" s="1668"/>
      <c r="G22" s="1668"/>
      <c r="H22" s="1668"/>
      <c r="I22" s="1668"/>
      <c r="J22" s="1669"/>
      <c r="K22" s="1667"/>
      <c r="L22" s="1668"/>
      <c r="M22" s="1668"/>
      <c r="N22" s="1669"/>
      <c r="O22" s="1667"/>
      <c r="P22" s="1668"/>
      <c r="Q22" s="1668"/>
      <c r="R22" s="1669"/>
      <c r="S22" s="1667"/>
      <c r="T22" s="1668"/>
      <c r="U22" s="1668"/>
      <c r="V22" s="1669"/>
      <c r="W22" s="1667"/>
      <c r="X22" s="1668"/>
      <c r="Y22" s="1668"/>
      <c r="Z22" s="1669"/>
      <c r="AA22" s="44"/>
      <c r="AB22" s="45"/>
      <c r="AC22" s="44"/>
      <c r="AD22" s="46"/>
      <c r="AE22" s="45"/>
      <c r="AF22" s="1667"/>
      <c r="AG22" s="1668"/>
      <c r="AH22" s="1668"/>
      <c r="AI22" s="1668"/>
      <c r="AJ22" s="1668"/>
      <c r="AK22" s="1668"/>
      <c r="AL22" s="1668"/>
      <c r="AM22" s="1668"/>
      <c r="AN22" s="1670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</row>
    <row r="23" spans="1:51" s="7" customFormat="1" ht="23.2" customHeight="1" thickTop="1" x14ac:dyDescent="0.25">
      <c r="A23" s="1651" t="str">
        <f>Sprachen!L416</f>
        <v>Auslöser</v>
      </c>
      <c r="B23" s="1635"/>
      <c r="C23" s="1636"/>
      <c r="D23" s="1653" t="str">
        <f>Sprachen!L417</f>
        <v>Initiales PPF-Verfahren</v>
      </c>
      <c r="E23" s="1654"/>
      <c r="F23" s="1654"/>
      <c r="G23" s="1654"/>
      <c r="H23" s="1654"/>
      <c r="I23" s="1654"/>
      <c r="J23" s="1654"/>
      <c r="K23" s="1654"/>
      <c r="L23" s="1654"/>
      <c r="M23" s="1654"/>
      <c r="N23" s="1654"/>
      <c r="O23" s="1654"/>
      <c r="P23" s="1654"/>
      <c r="Q23" s="1654"/>
      <c r="R23" s="1654"/>
      <c r="S23" s="1654"/>
      <c r="T23" s="1654"/>
      <c r="U23" s="1654"/>
      <c r="V23" s="1654"/>
      <c r="W23" s="1654"/>
      <c r="X23" s="1654"/>
      <c r="Y23" s="1654"/>
      <c r="Z23" s="1654"/>
      <c r="AA23" s="1654"/>
      <c r="AB23" s="1654"/>
      <c r="AC23" s="1654"/>
      <c r="AD23" s="1654"/>
      <c r="AE23" s="1654"/>
      <c r="AF23" s="1654"/>
      <c r="AG23" s="1654"/>
      <c r="AH23" s="1654"/>
      <c r="AI23" s="1654"/>
      <c r="AJ23" s="1654"/>
      <c r="AK23" s="1654"/>
      <c r="AL23" s="1654"/>
      <c r="AM23" s="1654"/>
      <c r="AN23" s="165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</row>
    <row r="24" spans="1:51" s="7" customFormat="1" ht="23.2" customHeight="1" thickBot="1" x14ac:dyDescent="0.3">
      <c r="A24" s="1652"/>
      <c r="B24" s="1656"/>
      <c r="C24" s="1657"/>
      <c r="D24" s="1658" t="str">
        <f>Sprachen!L418</f>
        <v>PPF-Verfahren aufgrund von Änderungen</v>
      </c>
      <c r="E24" s="1659"/>
      <c r="F24" s="1659"/>
      <c r="G24" s="1659"/>
      <c r="H24" s="1659"/>
      <c r="I24" s="1659"/>
      <c r="J24" s="1659"/>
      <c r="K24" s="1659"/>
      <c r="L24" s="1659"/>
      <c r="M24" s="1659"/>
      <c r="N24" s="1659"/>
      <c r="O24" s="1659"/>
      <c r="P24" s="1659"/>
      <c r="Q24" s="1659"/>
      <c r="R24" s="1659"/>
      <c r="S24" s="1659"/>
      <c r="T24" s="1659"/>
      <c r="U24" s="1659"/>
      <c r="V24" s="1659"/>
      <c r="W24" s="1659"/>
      <c r="X24" s="1659"/>
      <c r="Y24" s="1659"/>
      <c r="Z24" s="1659"/>
      <c r="AA24" s="1659"/>
      <c r="AB24" s="1659"/>
      <c r="AC24" s="1659"/>
      <c r="AD24" s="1659"/>
      <c r="AE24" s="1659"/>
      <c r="AF24" s="1659"/>
      <c r="AG24" s="1659"/>
      <c r="AH24" s="1659"/>
      <c r="AI24" s="1659"/>
      <c r="AJ24" s="1659"/>
      <c r="AK24" s="1659"/>
      <c r="AL24" s="1659"/>
      <c r="AM24" s="1659"/>
      <c r="AN24" s="1660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</row>
    <row r="25" spans="1:51" s="7" customFormat="1" ht="15" thickTop="1" thickBot="1" x14ac:dyDescent="0.3">
      <c r="A25" s="1661" t="str">
        <f>Sprachen!L311</f>
        <v>Selbstbeurteilung Organisation</v>
      </c>
      <c r="B25" s="1662"/>
      <c r="C25" s="1662"/>
      <c r="D25" s="1662"/>
      <c r="E25" s="1662"/>
      <c r="F25" s="1662"/>
      <c r="G25" s="1662"/>
      <c r="H25" s="1662"/>
      <c r="I25" s="1662"/>
      <c r="J25" s="1662"/>
      <c r="K25" s="1662"/>
      <c r="L25" s="1662"/>
      <c r="M25" s="1662"/>
      <c r="N25" s="1662"/>
      <c r="O25" s="1662"/>
      <c r="P25" s="1662"/>
      <c r="Q25" s="1662"/>
      <c r="R25" s="1662"/>
      <c r="S25" s="1662"/>
      <c r="T25" s="1662"/>
      <c r="U25" s="1662"/>
      <c r="V25" s="1662"/>
      <c r="W25" s="1662"/>
      <c r="X25" s="1662"/>
      <c r="Y25" s="1662"/>
      <c r="Z25" s="1662"/>
      <c r="AA25" s="1662"/>
      <c r="AB25" s="1662"/>
      <c r="AC25" s="1662"/>
      <c r="AD25" s="1662"/>
      <c r="AE25" s="1662"/>
      <c r="AF25" s="1662"/>
      <c r="AG25" s="1662"/>
      <c r="AH25" s="1662"/>
      <c r="AI25" s="1662"/>
      <c r="AJ25" s="1662"/>
      <c r="AK25" s="1662"/>
      <c r="AL25" s="1662"/>
      <c r="AM25" s="1662"/>
      <c r="AN25" s="1663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</row>
    <row r="26" spans="1:51" s="7" customFormat="1" ht="65.25" customHeight="1" thickTop="1" thickBot="1" x14ac:dyDescent="0.3">
      <c r="A26" s="1701" t="str">
        <f>Sprachen!L423</f>
        <v>Spezifikation und Nachweise</v>
      </c>
      <c r="B26" s="1118" t="str">
        <f>Sprachen!L253</f>
        <v>Ordnungs-    nummer</v>
      </c>
      <c r="C26" s="1113"/>
      <c r="D26" s="1114" t="str">
        <f>Sprachen!L289</f>
        <v>Prüfgebiet</v>
      </c>
      <c r="E26" s="1115"/>
      <c r="F26" s="1115"/>
      <c r="G26" s="1116" t="str">
        <f>Sprachen!L12</f>
        <v>(sofern für das Produkt zutreffend)</v>
      </c>
      <c r="H26" s="1116"/>
      <c r="I26" s="1116"/>
      <c r="J26" s="1116"/>
      <c r="K26" s="1116"/>
      <c r="L26" s="1117"/>
      <c r="M26" s="1118" t="str">
        <f>Sprachen!L366</f>
        <v>Vorlage erforderlich</v>
      </c>
      <c r="N26" s="1113"/>
      <c r="O26" s="1118" t="str">
        <f>Sprachen!L43</f>
        <v>Anforderungen vollständig erfüllt</v>
      </c>
      <c r="P26" s="1113"/>
      <c r="Q26" s="1118" t="str">
        <f>Sprachen!L42</f>
        <v>Anforderungen nicht vollständig erfüllt</v>
      </c>
      <c r="R26" s="1113"/>
      <c r="S26" s="1118" t="str">
        <f>Sprachen!L419</f>
        <v>Anforderung nicht erfüllt</v>
      </c>
      <c r="T26" s="1113"/>
      <c r="U26" s="1112" t="str">
        <f>Sprachen!L224</f>
        <v>Nachweis-      
dokument</v>
      </c>
      <c r="V26" s="1112"/>
      <c r="W26" s="1112"/>
      <c r="X26" s="1112"/>
      <c r="Y26" s="1112"/>
      <c r="Z26" s="1112"/>
      <c r="AA26" s="1113"/>
      <c r="AB26" s="1118" t="str">
        <f>Sprachen!L361</f>
        <v>Version/ Datum</v>
      </c>
      <c r="AC26" s="1112"/>
      <c r="AD26" s="1112"/>
      <c r="AE26" s="1113"/>
      <c r="AF26" s="1118" t="str">
        <f>Sprachen!L61</f>
        <v>Bemerkung</v>
      </c>
      <c r="AG26" s="1112"/>
      <c r="AH26" s="1112"/>
      <c r="AI26" s="1112"/>
      <c r="AJ26" s="1112"/>
      <c r="AK26" s="1112"/>
      <c r="AL26" s="1112"/>
      <c r="AM26" s="1112"/>
      <c r="AN26" s="1121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</row>
    <row r="27" spans="1:51" ht="34.700000000000003" customHeight="1" thickTop="1" x14ac:dyDescent="0.25">
      <c r="A27" s="1702"/>
      <c r="B27" s="1281" t="s">
        <v>969</v>
      </c>
      <c r="C27" s="855"/>
      <c r="D27" s="1674" t="str">
        <f>Sprachen!L138</f>
        <v>Festlegung des Kontextes („Scope“) des zu liefernden Softwareproduktes</v>
      </c>
      <c r="E27" s="1675"/>
      <c r="F27" s="1675"/>
      <c r="G27" s="1675"/>
      <c r="H27" s="1675"/>
      <c r="I27" s="1675"/>
      <c r="J27" s="1675"/>
      <c r="K27" s="1675"/>
      <c r="L27" s="1676"/>
      <c r="M27" s="1677" t="str">
        <f>Sprachen!L4</f>
        <v>Ja</v>
      </c>
      <c r="N27" s="1678"/>
      <c r="O27" s="1679"/>
      <c r="P27" s="1679"/>
      <c r="Q27" s="1679"/>
      <c r="R27" s="1679"/>
      <c r="S27" s="1685"/>
      <c r="T27" s="1686"/>
      <c r="U27" s="1687"/>
      <c r="V27" s="1688"/>
      <c r="W27" s="1688"/>
      <c r="X27" s="1688"/>
      <c r="Y27" s="1688"/>
      <c r="Z27" s="1688"/>
      <c r="AA27" s="1689"/>
      <c r="AB27" s="1690"/>
      <c r="AC27" s="1690"/>
      <c r="AD27" s="1690"/>
      <c r="AE27" s="1690"/>
      <c r="AF27" s="1691"/>
      <c r="AG27" s="1692"/>
      <c r="AH27" s="1692"/>
      <c r="AI27" s="1692"/>
      <c r="AJ27" s="1692"/>
      <c r="AK27" s="1692"/>
      <c r="AL27" s="1692"/>
      <c r="AM27" s="1692"/>
      <c r="AN27" s="1693"/>
      <c r="AO27" t="b">
        <f t="shared" ref="AO27:AO37" si="0">IF(O27&lt;&gt;"",1)</f>
        <v>0</v>
      </c>
      <c r="AP27" t="b">
        <f t="shared" ref="AP27:AP37" si="1">IF(Q27&lt;&gt;"",1)</f>
        <v>0</v>
      </c>
      <c r="AQ27" t="b">
        <f>IF(S27&lt;&gt;"",1)</f>
        <v>0</v>
      </c>
      <c r="AR27">
        <f>SUM(AO27:AQ27)</f>
        <v>0</v>
      </c>
      <c r="AS27" t="b">
        <f>AND(M27=Sprachen!$L$4,AR27=0)</f>
        <v>1</v>
      </c>
      <c r="AT27">
        <f>IF(M27=Sprachen!$L$4,1,0)</f>
        <v>1</v>
      </c>
      <c r="AU27" s="775">
        <f>SUM(AT27:AT37)</f>
        <v>4</v>
      </c>
      <c r="AV27" s="775">
        <f>SUM(AO27:AO37)</f>
        <v>0</v>
      </c>
      <c r="AW27" s="775">
        <f>SUM(AP27:AP37)</f>
        <v>0</v>
      </c>
      <c r="AX27" s="775">
        <f>SUM(AQ27:AQ37)</f>
        <v>0</v>
      </c>
      <c r="AY27" s="775">
        <f>IF(AND(AU27=SUM(AO27:AP28),AU27&gt;0),IF(AU27=AV27,1,2),0)</f>
        <v>0</v>
      </c>
    </row>
    <row r="28" spans="1:51" ht="68.25" customHeight="1" x14ac:dyDescent="0.25">
      <c r="A28" s="1702"/>
      <c r="B28" s="1293" t="s">
        <v>970</v>
      </c>
      <c r="C28" s="838"/>
      <c r="D28" s="926" t="str">
        <f>Sprachen!L297</f>
        <v>Referenz zu vertraglich festgelegten Qualitätsanforderungen
(z. B. Coding Guidelines, Codemetriken, Testabdeckung)</v>
      </c>
      <c r="E28" s="927"/>
      <c r="F28" s="927"/>
      <c r="G28" s="927"/>
      <c r="H28" s="927"/>
      <c r="I28" s="927"/>
      <c r="J28" s="927"/>
      <c r="K28" s="927"/>
      <c r="L28" s="928"/>
      <c r="M28" s="1680" t="str">
        <f>Sprachen!L4</f>
        <v>Ja</v>
      </c>
      <c r="N28" s="1681"/>
      <c r="O28" s="916"/>
      <c r="P28" s="916"/>
      <c r="Q28" s="916"/>
      <c r="R28" s="916"/>
      <c r="S28" s="1682"/>
      <c r="T28" s="1683"/>
      <c r="U28" s="835"/>
      <c r="V28" s="1684"/>
      <c r="W28" s="1684"/>
      <c r="X28" s="1684"/>
      <c r="Y28" s="1684"/>
      <c r="Z28" s="1684"/>
      <c r="AA28" s="836"/>
      <c r="AB28" s="1694"/>
      <c r="AC28" s="1694"/>
      <c r="AD28" s="1694"/>
      <c r="AE28" s="1694"/>
      <c r="AF28" s="1695"/>
      <c r="AG28" s="1696"/>
      <c r="AH28" s="1696"/>
      <c r="AI28" s="1696"/>
      <c r="AJ28" s="1696"/>
      <c r="AK28" s="1696"/>
      <c r="AL28" s="1696"/>
      <c r="AM28" s="1696"/>
      <c r="AN28" s="1697"/>
      <c r="AO28" t="b">
        <f t="shared" si="0"/>
        <v>0</v>
      </c>
      <c r="AP28" t="b">
        <f t="shared" si="1"/>
        <v>0</v>
      </c>
      <c r="AQ28" t="b">
        <f t="shared" ref="AQ28:AQ37" si="2">IF(S28&lt;&gt;"",1)</f>
        <v>0</v>
      </c>
      <c r="AR28">
        <f t="shared" ref="AR28:AR37" si="3">SUM(AO28:AQ28)</f>
        <v>0</v>
      </c>
      <c r="AS28" t="b">
        <f>AND(M28=Sprachen!$L$4,AR28=0)</f>
        <v>1</v>
      </c>
      <c r="AT28">
        <f>IF(M28=Sprachen!$L$4,1,0)</f>
        <v>1</v>
      </c>
      <c r="AU28" s="775"/>
      <c r="AV28" s="775"/>
      <c r="AW28" s="775"/>
      <c r="AX28" s="775"/>
      <c r="AY28" s="775"/>
    </row>
    <row r="29" spans="1:51" ht="34.700000000000003" customHeight="1" x14ac:dyDescent="0.25">
      <c r="A29" s="1702"/>
      <c r="B29" s="1293" t="s">
        <v>971</v>
      </c>
      <c r="C29" s="838"/>
      <c r="D29" s="830" t="str">
        <f>Sprachen!L105</f>
        <v>Dokumentation der technischen SW-Spezifikationen</v>
      </c>
      <c r="E29" s="830"/>
      <c r="F29" s="830"/>
      <c r="G29" s="830"/>
      <c r="H29" s="830"/>
      <c r="I29" s="830"/>
      <c r="J29" s="830"/>
      <c r="K29" s="830"/>
      <c r="L29" s="830"/>
      <c r="M29" s="923" t="str">
        <f>IF('PPF Abstimmung'!O202&lt;&gt;"",'PPF Abstimmung'!O202,"")</f>
        <v/>
      </c>
      <c r="N29" s="923"/>
      <c r="O29" s="916"/>
      <c r="P29" s="916"/>
      <c r="Q29" s="916"/>
      <c r="R29" s="916"/>
      <c r="S29" s="1682"/>
      <c r="T29" s="1683"/>
      <c r="U29" s="835"/>
      <c r="V29" s="1684"/>
      <c r="W29" s="1684"/>
      <c r="X29" s="1684"/>
      <c r="Y29" s="1684"/>
      <c r="Z29" s="1684"/>
      <c r="AA29" s="836"/>
      <c r="AB29" s="1694"/>
      <c r="AC29" s="1694"/>
      <c r="AD29" s="1694"/>
      <c r="AE29" s="1694"/>
      <c r="AF29" s="1694"/>
      <c r="AG29" s="1694"/>
      <c r="AH29" s="1694"/>
      <c r="AI29" s="1694"/>
      <c r="AJ29" s="1694"/>
      <c r="AK29" s="1694"/>
      <c r="AL29" s="1694"/>
      <c r="AM29" s="1694"/>
      <c r="AN29" s="1698"/>
      <c r="AO29" t="b">
        <f t="shared" si="0"/>
        <v>0</v>
      </c>
      <c r="AP29" t="b">
        <f t="shared" si="1"/>
        <v>0</v>
      </c>
      <c r="AQ29" t="b">
        <f t="shared" si="2"/>
        <v>0</v>
      </c>
      <c r="AR29">
        <f t="shared" si="3"/>
        <v>0</v>
      </c>
      <c r="AS29" t="b">
        <f>AND(M29=Sprachen!$L$4,AR29=0)</f>
        <v>0</v>
      </c>
      <c r="AT29">
        <f>IF(M29=Sprachen!$L$4,1,0)</f>
        <v>0</v>
      </c>
      <c r="AU29" s="775"/>
      <c r="AV29" s="775"/>
      <c r="AW29" s="775"/>
      <c r="AX29" s="775"/>
      <c r="AY29" s="775"/>
    </row>
    <row r="30" spans="1:51" ht="23.2" customHeight="1" x14ac:dyDescent="0.25">
      <c r="A30" s="1702"/>
      <c r="B30" s="1293" t="s">
        <v>972</v>
      </c>
      <c r="C30" s="838"/>
      <c r="D30" s="830" t="str">
        <f>Sprachen!L223</f>
        <v>Nachweis Umsetzung der Anforderungen 6.3 u. 6.4</v>
      </c>
      <c r="E30" s="830"/>
      <c r="F30" s="830"/>
      <c r="G30" s="830"/>
      <c r="H30" s="830"/>
      <c r="I30" s="830"/>
      <c r="J30" s="830"/>
      <c r="K30" s="830"/>
      <c r="L30" s="830"/>
      <c r="M30" s="835" t="str">
        <f>IF('PPF Abstimmung'!O203&lt;&gt;"",'PPF Abstimmung'!O203,"")</f>
        <v/>
      </c>
      <c r="N30" s="836"/>
      <c r="O30" s="916"/>
      <c r="P30" s="916"/>
      <c r="Q30" s="916"/>
      <c r="R30" s="916"/>
      <c r="S30" s="1682"/>
      <c r="T30" s="1683"/>
      <c r="U30" s="835"/>
      <c r="V30" s="1684"/>
      <c r="W30" s="1684"/>
      <c r="X30" s="1684"/>
      <c r="Y30" s="1684"/>
      <c r="Z30" s="1684"/>
      <c r="AA30" s="836"/>
      <c r="AB30" s="1694"/>
      <c r="AC30" s="1694"/>
      <c r="AD30" s="1694"/>
      <c r="AE30" s="1694"/>
      <c r="AF30" s="1694"/>
      <c r="AG30" s="1694"/>
      <c r="AH30" s="1694"/>
      <c r="AI30" s="1694"/>
      <c r="AJ30" s="1694"/>
      <c r="AK30" s="1694"/>
      <c r="AL30" s="1694"/>
      <c r="AM30" s="1694"/>
      <c r="AN30" s="1698"/>
      <c r="AO30" t="b">
        <f t="shared" si="0"/>
        <v>0</v>
      </c>
      <c r="AP30" t="b">
        <f t="shared" si="1"/>
        <v>0</v>
      </c>
      <c r="AQ30" t="b">
        <f t="shared" si="2"/>
        <v>0</v>
      </c>
      <c r="AR30">
        <f t="shared" si="3"/>
        <v>0</v>
      </c>
      <c r="AS30" t="b">
        <f>AND(M30=Sprachen!$L$4,AR30=0)</f>
        <v>0</v>
      </c>
      <c r="AT30">
        <f>IF(M30=Sprachen!$L$4,1,0)</f>
        <v>0</v>
      </c>
      <c r="AU30" s="775"/>
      <c r="AV30" s="775"/>
      <c r="AW30" s="775"/>
      <c r="AX30" s="775"/>
      <c r="AY30" s="775"/>
    </row>
    <row r="31" spans="1:51" ht="34.700000000000003" customHeight="1" x14ac:dyDescent="0.25">
      <c r="A31" s="1702"/>
      <c r="B31" s="1293" t="s">
        <v>973</v>
      </c>
      <c r="C31" s="838"/>
      <c r="D31" s="830" t="str">
        <f>Sprachen!L111</f>
        <v>Dokumentation über FOSS (Free-and-Open-Source-Software)</v>
      </c>
      <c r="E31" s="830"/>
      <c r="F31" s="830"/>
      <c r="G31" s="830"/>
      <c r="H31" s="830"/>
      <c r="I31" s="830"/>
      <c r="J31" s="830"/>
      <c r="K31" s="830"/>
      <c r="L31" s="830"/>
      <c r="M31" s="835" t="str">
        <f>Sprachen!L4</f>
        <v>Ja</v>
      </c>
      <c r="N31" s="836"/>
      <c r="O31" s="916"/>
      <c r="P31" s="916"/>
      <c r="Q31" s="916"/>
      <c r="R31" s="916"/>
      <c r="S31" s="1682"/>
      <c r="T31" s="1683"/>
      <c r="U31" s="835"/>
      <c r="V31" s="1684"/>
      <c r="W31" s="1684"/>
      <c r="X31" s="1684"/>
      <c r="Y31" s="1684"/>
      <c r="Z31" s="1684"/>
      <c r="AA31" s="836"/>
      <c r="AB31" s="1694"/>
      <c r="AC31" s="1694"/>
      <c r="AD31" s="1694"/>
      <c r="AE31" s="1694"/>
      <c r="AF31" s="1694"/>
      <c r="AG31" s="1694"/>
      <c r="AH31" s="1694"/>
      <c r="AI31" s="1694"/>
      <c r="AJ31" s="1694"/>
      <c r="AK31" s="1694"/>
      <c r="AL31" s="1694"/>
      <c r="AM31" s="1694"/>
      <c r="AN31" s="1698"/>
      <c r="AO31" t="b">
        <f t="shared" si="0"/>
        <v>0</v>
      </c>
      <c r="AP31" t="b">
        <f t="shared" si="1"/>
        <v>0</v>
      </c>
      <c r="AQ31" t="b">
        <f t="shared" si="2"/>
        <v>0</v>
      </c>
      <c r="AR31">
        <f t="shared" si="3"/>
        <v>0</v>
      </c>
      <c r="AS31" t="b">
        <f>AND(M31=Sprachen!$L$4,AR31=0)</f>
        <v>1</v>
      </c>
      <c r="AT31">
        <f>IF(M31=Sprachen!$L$4,1,0)</f>
        <v>1</v>
      </c>
      <c r="AU31" s="775"/>
      <c r="AV31" s="775"/>
      <c r="AW31" s="775"/>
      <c r="AX31" s="775"/>
      <c r="AY31" s="775"/>
    </row>
    <row r="32" spans="1:51" x14ac:dyDescent="0.25">
      <c r="A32" s="1702"/>
      <c r="B32" s="1293" t="s">
        <v>974</v>
      </c>
      <c r="C32" s="838"/>
      <c r="D32" s="830" t="str">
        <f>Sprachen!L200</f>
        <v xml:space="preserve">Liste bekannter Fehler </v>
      </c>
      <c r="E32" s="830"/>
      <c r="F32" s="830"/>
      <c r="G32" s="830"/>
      <c r="H32" s="830"/>
      <c r="I32" s="830"/>
      <c r="J32" s="830"/>
      <c r="K32" s="830"/>
      <c r="L32" s="830"/>
      <c r="M32" s="835" t="str">
        <f>Sprachen!L4</f>
        <v>Ja</v>
      </c>
      <c r="N32" s="836"/>
      <c r="O32" s="916"/>
      <c r="P32" s="916"/>
      <c r="Q32" s="916"/>
      <c r="R32" s="916"/>
      <c r="S32" s="1682"/>
      <c r="T32" s="1683"/>
      <c r="U32" s="835"/>
      <c r="V32" s="1684"/>
      <c r="W32" s="1684"/>
      <c r="X32" s="1684"/>
      <c r="Y32" s="1684"/>
      <c r="Z32" s="1684"/>
      <c r="AA32" s="836"/>
      <c r="AB32" s="1694"/>
      <c r="AC32" s="1694"/>
      <c r="AD32" s="1694"/>
      <c r="AE32" s="1694"/>
      <c r="AF32" s="1694"/>
      <c r="AG32" s="1694"/>
      <c r="AH32" s="1694"/>
      <c r="AI32" s="1694"/>
      <c r="AJ32" s="1694"/>
      <c r="AK32" s="1694"/>
      <c r="AL32" s="1694"/>
      <c r="AM32" s="1694"/>
      <c r="AN32" s="1698"/>
      <c r="AO32" t="b">
        <f t="shared" si="0"/>
        <v>0</v>
      </c>
      <c r="AP32" t="b">
        <f t="shared" si="1"/>
        <v>0</v>
      </c>
      <c r="AQ32" t="b">
        <f t="shared" si="2"/>
        <v>0</v>
      </c>
      <c r="AR32">
        <f t="shared" si="3"/>
        <v>0</v>
      </c>
      <c r="AS32" t="b">
        <f>AND(M32=Sprachen!$L$4,AR32=0)</f>
        <v>1</v>
      </c>
      <c r="AT32">
        <f>IF(M32=Sprachen!$L$4,1,0)</f>
        <v>1</v>
      </c>
      <c r="AU32" s="775"/>
      <c r="AV32" s="775"/>
      <c r="AW32" s="775"/>
      <c r="AX32" s="775"/>
      <c r="AY32" s="775"/>
    </row>
    <row r="33" spans="1:51" ht="50.25" customHeight="1" x14ac:dyDescent="0.25">
      <c r="A33" s="1702"/>
      <c r="B33" s="1293" t="s">
        <v>975</v>
      </c>
      <c r="C33" s="838"/>
      <c r="D33" s="830" t="str">
        <f>Sprachen!L108</f>
        <v>Dokumentation der während der gesamten Projektlaufzeit eingesetzten Entwicklungswerkzeuge</v>
      </c>
      <c r="E33" s="830"/>
      <c r="F33" s="830"/>
      <c r="G33" s="830"/>
      <c r="H33" s="830"/>
      <c r="I33" s="830"/>
      <c r="J33" s="830"/>
      <c r="K33" s="830"/>
      <c r="L33" s="830"/>
      <c r="M33" s="923" t="str">
        <f>IF('PPF Abstimmung'!O206&lt;&gt;"",'PPF Abstimmung'!O206,"")</f>
        <v/>
      </c>
      <c r="N33" s="923"/>
      <c r="O33" s="916"/>
      <c r="P33" s="916"/>
      <c r="Q33" s="916"/>
      <c r="R33" s="916"/>
      <c r="S33" s="1682"/>
      <c r="T33" s="1683"/>
      <c r="U33" s="835"/>
      <c r="V33" s="1684"/>
      <c r="W33" s="1684"/>
      <c r="X33" s="1684"/>
      <c r="Y33" s="1684"/>
      <c r="Z33" s="1684"/>
      <c r="AA33" s="836"/>
      <c r="AB33" s="1694"/>
      <c r="AC33" s="1694"/>
      <c r="AD33" s="1694"/>
      <c r="AE33" s="1694"/>
      <c r="AF33" s="1694"/>
      <c r="AG33" s="1694"/>
      <c r="AH33" s="1694"/>
      <c r="AI33" s="1694"/>
      <c r="AJ33" s="1694"/>
      <c r="AK33" s="1694"/>
      <c r="AL33" s="1694"/>
      <c r="AM33" s="1694"/>
      <c r="AN33" s="1698"/>
      <c r="AO33" t="b">
        <f t="shared" si="0"/>
        <v>0</v>
      </c>
      <c r="AP33" t="b">
        <f t="shared" si="1"/>
        <v>0</v>
      </c>
      <c r="AQ33" t="b">
        <f t="shared" si="2"/>
        <v>0</v>
      </c>
      <c r="AR33">
        <f t="shared" si="3"/>
        <v>0</v>
      </c>
      <c r="AS33" t="b">
        <f>AND(M33=Sprachen!$L$4,AR33=0)</f>
        <v>0</v>
      </c>
      <c r="AT33">
        <f>IF(M33=Sprachen!$L$4,1,0)</f>
        <v>0</v>
      </c>
      <c r="AU33" s="775"/>
      <c r="AV33" s="775"/>
      <c r="AW33" s="775"/>
      <c r="AX33" s="775"/>
      <c r="AY33" s="775"/>
    </row>
    <row r="34" spans="1:51" ht="38.299999999999997" customHeight="1" x14ac:dyDescent="0.25">
      <c r="A34" s="1702"/>
      <c r="B34" s="1293" t="s">
        <v>976</v>
      </c>
      <c r="C34" s="838"/>
      <c r="D34" s="830" t="str">
        <f>Sprachen!L109</f>
        <v>Dokumentation der während der gesamten Projektlaufzeit eingesetzten Testwerkzeuge</v>
      </c>
      <c r="E34" s="830"/>
      <c r="F34" s="830"/>
      <c r="G34" s="830"/>
      <c r="H34" s="830"/>
      <c r="I34" s="830"/>
      <c r="J34" s="830"/>
      <c r="K34" s="830"/>
      <c r="L34" s="830"/>
      <c r="M34" s="923" t="str">
        <f>IF('PPF Abstimmung'!O207&lt;&gt;"",'PPF Abstimmung'!O207,"")</f>
        <v/>
      </c>
      <c r="N34" s="923"/>
      <c r="O34" s="916"/>
      <c r="P34" s="916"/>
      <c r="Q34" s="916"/>
      <c r="R34" s="916"/>
      <c r="S34" s="1682"/>
      <c r="T34" s="1683"/>
      <c r="U34" s="835"/>
      <c r="V34" s="1684"/>
      <c r="W34" s="1684"/>
      <c r="X34" s="1684"/>
      <c r="Y34" s="1684"/>
      <c r="Z34" s="1684"/>
      <c r="AA34" s="836"/>
      <c r="AB34" s="1694"/>
      <c r="AC34" s="1694"/>
      <c r="AD34" s="1694"/>
      <c r="AE34" s="1694"/>
      <c r="AF34" s="1694"/>
      <c r="AG34" s="1694"/>
      <c r="AH34" s="1694"/>
      <c r="AI34" s="1694"/>
      <c r="AJ34" s="1694"/>
      <c r="AK34" s="1694"/>
      <c r="AL34" s="1694"/>
      <c r="AM34" s="1694"/>
      <c r="AN34" s="1698"/>
      <c r="AO34" t="b">
        <f t="shared" si="0"/>
        <v>0</v>
      </c>
      <c r="AP34" t="b">
        <f t="shared" si="1"/>
        <v>0</v>
      </c>
      <c r="AQ34" t="b">
        <f t="shared" si="2"/>
        <v>0</v>
      </c>
      <c r="AR34">
        <f t="shared" si="3"/>
        <v>0</v>
      </c>
      <c r="AS34" t="b">
        <f>AND(M34=Sprachen!$L$4,AR34=0)</f>
        <v>0</v>
      </c>
      <c r="AT34">
        <f>IF(M34=Sprachen!$L$4,1,0)</f>
        <v>0</v>
      </c>
      <c r="AU34" s="775"/>
      <c r="AV34" s="775"/>
      <c r="AW34" s="775"/>
      <c r="AX34" s="775"/>
      <c r="AY34" s="775"/>
    </row>
    <row r="35" spans="1:51" ht="45.4" customHeight="1" thickBot="1" x14ac:dyDescent="0.3">
      <c r="A35" s="1703"/>
      <c r="B35" s="1302" t="s">
        <v>977</v>
      </c>
      <c r="C35" s="913"/>
      <c r="D35" s="830" t="str">
        <f>Sprachen!L110</f>
        <v>Dokumentation des Versionsmanagements (Baseline, Konfigurationen, Änderungshistorie)</v>
      </c>
      <c r="E35" s="830"/>
      <c r="F35" s="830"/>
      <c r="G35" s="830"/>
      <c r="H35" s="830"/>
      <c r="I35" s="830"/>
      <c r="J35" s="830"/>
      <c r="K35" s="830"/>
      <c r="L35" s="830"/>
      <c r="M35" s="1714" t="str">
        <f>IF('PPF Abstimmung'!O208&lt;&gt;"",'PPF Abstimmung'!O208,"")</f>
        <v/>
      </c>
      <c r="N35" s="1715"/>
      <c r="O35" s="916"/>
      <c r="P35" s="916"/>
      <c r="Q35" s="916"/>
      <c r="R35" s="916"/>
      <c r="S35" s="1682"/>
      <c r="T35" s="1683"/>
      <c r="U35" s="835"/>
      <c r="V35" s="1684"/>
      <c r="W35" s="1684"/>
      <c r="X35" s="1684"/>
      <c r="Y35" s="1684"/>
      <c r="Z35" s="1684"/>
      <c r="AA35" s="836"/>
      <c r="AB35" s="1699"/>
      <c r="AC35" s="1699"/>
      <c r="AD35" s="1699"/>
      <c r="AE35" s="1699"/>
      <c r="AF35" s="1699"/>
      <c r="AG35" s="1699"/>
      <c r="AH35" s="1699"/>
      <c r="AI35" s="1699"/>
      <c r="AJ35" s="1699"/>
      <c r="AK35" s="1699"/>
      <c r="AL35" s="1699"/>
      <c r="AM35" s="1699"/>
      <c r="AN35" s="1700"/>
      <c r="AO35" t="b">
        <f t="shared" si="0"/>
        <v>0</v>
      </c>
      <c r="AP35" t="b">
        <f t="shared" si="1"/>
        <v>0</v>
      </c>
      <c r="AQ35" t="b">
        <f t="shared" si="2"/>
        <v>0</v>
      </c>
      <c r="AR35">
        <f t="shared" si="3"/>
        <v>0</v>
      </c>
      <c r="AS35" t="b">
        <f>AND(M35=Sprachen!$L$4,AR35=0)</f>
        <v>0</v>
      </c>
      <c r="AT35">
        <f>IF(M35=Sprachen!$L$4,1,0)</f>
        <v>0</v>
      </c>
      <c r="AU35" s="775"/>
      <c r="AV35" s="775"/>
      <c r="AW35" s="775"/>
      <c r="AX35" s="775"/>
      <c r="AY35" s="775"/>
    </row>
    <row r="36" spans="1:51" ht="85.1" customHeight="1" thickTop="1" thickBot="1" x14ac:dyDescent="0.3">
      <c r="A36" s="1111" t="str">
        <f>Sprachen!L253</f>
        <v>Ordnungs-    nummer</v>
      </c>
      <c r="B36" s="1112"/>
      <c r="C36" s="1113"/>
      <c r="D36" s="1114" t="str">
        <f>Sprachen!L289</f>
        <v>Prüfgebiet</v>
      </c>
      <c r="E36" s="1115"/>
      <c r="F36" s="1115"/>
      <c r="G36" s="1116" t="str">
        <f>Sprachen!L12</f>
        <v>(sofern für das Produkt zutreffend)</v>
      </c>
      <c r="H36" s="1116"/>
      <c r="I36" s="1116"/>
      <c r="J36" s="1116"/>
      <c r="K36" s="1116"/>
      <c r="L36" s="1117"/>
      <c r="M36" s="1118" t="str">
        <f>Sprachen!L366</f>
        <v>Vorlage erforderlich</v>
      </c>
      <c r="N36" s="1113"/>
      <c r="O36" s="1118" t="str">
        <f>Sprachen!L43</f>
        <v>Anforderungen vollständig erfüllt</v>
      </c>
      <c r="P36" s="1113"/>
      <c r="Q36" s="1118" t="str">
        <f>Sprachen!L42</f>
        <v>Anforderungen nicht vollständig erfüllt</v>
      </c>
      <c r="R36" s="1113"/>
      <c r="S36" s="1118" t="str">
        <f>Sprachen!L419</f>
        <v>Anforderung nicht erfüllt</v>
      </c>
      <c r="T36" s="1113"/>
      <c r="U36" s="1118" t="str">
        <f>Sprachen!L421</f>
        <v>Methode zur Prozessbewertung</v>
      </c>
      <c r="V36" s="1112"/>
      <c r="W36" s="1112"/>
      <c r="X36" s="1112"/>
      <c r="Y36" s="1112"/>
      <c r="Z36" s="1112"/>
      <c r="AA36" s="1112"/>
      <c r="AB36" s="1111" t="str">
        <f>Sprachen!L420</f>
        <v>Datum der letzten Prozessbewertung</v>
      </c>
      <c r="AC36" s="1112"/>
      <c r="AD36" s="1112"/>
      <c r="AE36" s="1113"/>
      <c r="AF36" s="1118" t="str">
        <f>Sprachen!L422</f>
        <v>Ergebnis der Prozessbewertung</v>
      </c>
      <c r="AG36" s="1112"/>
      <c r="AH36" s="1112"/>
      <c r="AI36" s="1112"/>
      <c r="AJ36" s="1112"/>
      <c r="AK36" s="1112"/>
      <c r="AL36" s="1112"/>
      <c r="AM36" s="1112"/>
      <c r="AN36" s="1121"/>
      <c r="AU36" s="775"/>
      <c r="AV36" s="775"/>
      <c r="AW36" s="775"/>
      <c r="AX36" s="775"/>
      <c r="AY36" s="775"/>
    </row>
    <row r="37" spans="1:51" ht="39.75" customHeight="1" thickTop="1" thickBot="1" x14ac:dyDescent="0.3">
      <c r="A37" s="866" t="s">
        <v>978</v>
      </c>
      <c r="B37" s="867"/>
      <c r="C37" s="844"/>
      <c r="D37" s="846" t="str">
        <f>Sprachen!L221</f>
        <v>Nachweis einer Prozessbewertung (z. B. Automotive Spice)</v>
      </c>
      <c r="E37" s="846"/>
      <c r="F37" s="846"/>
      <c r="G37" s="846"/>
      <c r="H37" s="846"/>
      <c r="I37" s="846"/>
      <c r="J37" s="846"/>
      <c r="K37" s="846"/>
      <c r="L37" s="846"/>
      <c r="M37" s="1704" t="str">
        <f>IF('PPF Abstimmung'!O209&lt;&gt;"",'PPF Abstimmung'!O209,"")</f>
        <v/>
      </c>
      <c r="N37" s="1705"/>
      <c r="O37" s="1706"/>
      <c r="P37" s="1706"/>
      <c r="Q37" s="1706"/>
      <c r="R37" s="1706"/>
      <c r="S37" s="1707"/>
      <c r="T37" s="1708"/>
      <c r="U37" s="1709"/>
      <c r="V37" s="1710"/>
      <c r="W37" s="1710"/>
      <c r="X37" s="1710"/>
      <c r="Y37" s="1710"/>
      <c r="Z37" s="1710"/>
      <c r="AA37" s="1711"/>
      <c r="AB37" s="1712"/>
      <c r="AC37" s="1712"/>
      <c r="AD37" s="1712"/>
      <c r="AE37" s="1712"/>
      <c r="AF37" s="1712"/>
      <c r="AG37" s="1712"/>
      <c r="AH37" s="1712"/>
      <c r="AI37" s="1712"/>
      <c r="AJ37" s="1712"/>
      <c r="AK37" s="1712"/>
      <c r="AL37" s="1712"/>
      <c r="AM37" s="1712"/>
      <c r="AN37" s="1713"/>
      <c r="AO37" t="b">
        <f t="shared" si="0"/>
        <v>0</v>
      </c>
      <c r="AP37" t="b">
        <f t="shared" si="1"/>
        <v>0</v>
      </c>
      <c r="AQ37" t="b">
        <f t="shared" si="2"/>
        <v>0</v>
      </c>
      <c r="AR37">
        <f t="shared" si="3"/>
        <v>0</v>
      </c>
      <c r="AS37" t="b">
        <f>AND(M37=Sprachen!$L$4,AR37=0)</f>
        <v>0</v>
      </c>
      <c r="AT37">
        <f>IF(M37=Sprachen!$L$4,1,0)</f>
        <v>0</v>
      </c>
      <c r="AU37" s="775"/>
      <c r="AV37" s="775"/>
      <c r="AW37" s="775"/>
      <c r="AX37" s="775"/>
      <c r="AY37" s="775"/>
    </row>
    <row r="38" spans="1:51" s="16" customFormat="1" ht="17.3" customHeight="1" thickTop="1" thickBot="1" x14ac:dyDescent="0.3">
      <c r="A38" s="458" t="str">
        <f>Sprachen!L424</f>
        <v>Details zur Verwendung von Softwaremodulen</v>
      </c>
      <c r="B38" s="459"/>
      <c r="C38" s="459"/>
      <c r="D38" s="459"/>
      <c r="E38" s="459"/>
      <c r="F38" s="459"/>
      <c r="G38" s="459"/>
      <c r="H38" s="459"/>
      <c r="I38" s="459"/>
      <c r="J38" s="459"/>
      <c r="K38" s="459"/>
      <c r="L38" s="459"/>
      <c r="M38" s="459"/>
      <c r="N38" s="459"/>
      <c r="O38" s="459"/>
      <c r="P38" s="459"/>
      <c r="Q38" s="459"/>
      <c r="R38" s="459"/>
      <c r="S38" s="459"/>
      <c r="T38" s="459"/>
      <c r="U38" s="459"/>
      <c r="V38" s="459"/>
      <c r="W38" s="459"/>
      <c r="X38" s="459"/>
      <c r="Y38" s="459"/>
      <c r="Z38" s="459"/>
      <c r="AA38" s="459"/>
      <c r="AB38" s="459"/>
      <c r="AC38" s="459"/>
      <c r="AD38" s="459"/>
      <c r="AE38" s="459"/>
      <c r="AF38" s="459"/>
      <c r="AG38" s="459"/>
      <c r="AH38" s="459"/>
      <c r="AI38" s="459"/>
      <c r="AJ38" s="459"/>
      <c r="AK38" s="459"/>
      <c r="AL38" s="459"/>
      <c r="AM38" s="459"/>
      <c r="AN38" s="460"/>
      <c r="AO38"/>
      <c r="AP38"/>
      <c r="AQ38"/>
      <c r="AR38"/>
      <c r="AS38"/>
      <c r="AT38"/>
    </row>
    <row r="39" spans="1:51" s="16" customFormat="1" ht="65.25" customHeight="1" thickTop="1" x14ac:dyDescent="0.25">
      <c r="A39" s="1727" t="str">
        <f>Sprachen!L424</f>
        <v>Details zur Verwendung von Softwaremodulen</v>
      </c>
      <c r="B39" s="1730" t="str">
        <f>Sprachen!L425</f>
        <v>SW-SNR</v>
      </c>
      <c r="C39" s="1730"/>
      <c r="D39" s="1730"/>
      <c r="E39" s="1730"/>
      <c r="F39" s="1730"/>
      <c r="G39" s="1644" t="str">
        <f>Sprachen!L426</f>
        <v>Benennung des Kunden</v>
      </c>
      <c r="H39" s="1644"/>
      <c r="I39" s="1644"/>
      <c r="J39" s="1644"/>
      <c r="K39" s="1644"/>
      <c r="L39" s="1644"/>
      <c r="M39" s="1644"/>
      <c r="N39" s="1644"/>
      <c r="O39" s="1644"/>
      <c r="P39" s="1644"/>
      <c r="Q39" s="1644" t="str">
        <f>Sprachen!L427</f>
        <v>Bezeichnung der Organisation</v>
      </c>
      <c r="R39" s="1644"/>
      <c r="S39" s="1644"/>
      <c r="T39" s="1644"/>
      <c r="U39" s="1644"/>
      <c r="V39" s="1644"/>
      <c r="W39" s="1644"/>
      <c r="X39" s="1644"/>
      <c r="Y39" s="1644"/>
      <c r="Z39" s="1644"/>
      <c r="AA39" s="1644"/>
      <c r="AB39" s="1733" t="str">
        <f>Sprachen!L428</f>
        <v>Testreport</v>
      </c>
      <c r="AC39" s="1734"/>
      <c r="AD39" s="1735" t="str">
        <f>Sprachen!A429</f>
        <v>Freigabestatus</v>
      </c>
      <c r="AE39" s="1735"/>
      <c r="AF39" s="1736" t="str">
        <f>Sprachen!L61</f>
        <v>Bemerkung</v>
      </c>
      <c r="AG39" s="1737"/>
      <c r="AH39" s="1737"/>
      <c r="AI39" s="1737"/>
      <c r="AJ39" s="1737"/>
      <c r="AK39" s="1737"/>
      <c r="AL39" s="1737"/>
      <c r="AM39" s="1737"/>
      <c r="AN39" s="1738"/>
      <c r="AO39"/>
      <c r="AP39"/>
      <c r="AQ39"/>
      <c r="AR39"/>
      <c r="AS39"/>
      <c r="AT39"/>
      <c r="AU39" s="47" t="str">
        <f>IF(AX27&gt;0,"X","")</f>
        <v/>
      </c>
    </row>
    <row r="40" spans="1:51" s="16" customFormat="1" ht="61.05" thickBot="1" x14ac:dyDescent="0.3">
      <c r="A40" s="1728"/>
      <c r="B40" s="1731"/>
      <c r="C40" s="1731"/>
      <c r="D40" s="1731"/>
      <c r="E40" s="1731"/>
      <c r="F40" s="1731"/>
      <c r="G40" s="1732"/>
      <c r="H40" s="1732"/>
      <c r="I40" s="1732"/>
      <c r="J40" s="1732"/>
      <c r="K40" s="1732"/>
      <c r="L40" s="1732"/>
      <c r="M40" s="1732"/>
      <c r="N40" s="1732"/>
      <c r="O40" s="1732"/>
      <c r="P40" s="1732"/>
      <c r="Q40" s="1732"/>
      <c r="R40" s="1732"/>
      <c r="S40" s="1732"/>
      <c r="T40" s="1732"/>
      <c r="U40" s="1732"/>
      <c r="V40" s="1732"/>
      <c r="W40" s="1732"/>
      <c r="X40" s="1732"/>
      <c r="Y40" s="1732"/>
      <c r="Z40" s="1732"/>
      <c r="AA40" s="1732"/>
      <c r="AB40" s="48" t="str">
        <f>Sprachen!L413</f>
        <v>liegt vor</v>
      </c>
      <c r="AC40" s="49" t="str">
        <f>Sprachen!L414</f>
        <v>liegt nicht vor</v>
      </c>
      <c r="AD40" s="50" t="str">
        <f>Sprachen!L413</f>
        <v>liegt vor</v>
      </c>
      <c r="AE40" s="51" t="str">
        <f>Sprachen!L414</f>
        <v>liegt nicht vor</v>
      </c>
      <c r="AF40" s="1739"/>
      <c r="AG40" s="1740"/>
      <c r="AH40" s="1740"/>
      <c r="AI40" s="1740"/>
      <c r="AJ40" s="1740"/>
      <c r="AK40" s="1740"/>
      <c r="AL40" s="1740"/>
      <c r="AM40" s="1740"/>
      <c r="AN40" s="1741"/>
      <c r="AO40"/>
      <c r="AP40"/>
      <c r="AQ40"/>
      <c r="AR40"/>
      <c r="AS40"/>
      <c r="AT40"/>
    </row>
    <row r="41" spans="1:51" s="16" customFormat="1" x14ac:dyDescent="0.25">
      <c r="A41" s="1728"/>
      <c r="B41" s="1742"/>
      <c r="C41" s="1743"/>
      <c r="D41" s="1743"/>
      <c r="E41" s="1743"/>
      <c r="F41" s="1744"/>
      <c r="G41" s="1716"/>
      <c r="H41" s="1717"/>
      <c r="I41" s="1717"/>
      <c r="J41" s="1717"/>
      <c r="K41" s="1717"/>
      <c r="L41" s="1717"/>
      <c r="M41" s="1717"/>
      <c r="N41" s="1717"/>
      <c r="O41" s="1717"/>
      <c r="P41" s="1718"/>
      <c r="Q41" s="1716"/>
      <c r="R41" s="1717"/>
      <c r="S41" s="1717"/>
      <c r="T41" s="1717"/>
      <c r="U41" s="1717"/>
      <c r="V41" s="1717"/>
      <c r="W41" s="1717"/>
      <c r="X41" s="1717"/>
      <c r="Y41" s="1717"/>
      <c r="Z41" s="1717"/>
      <c r="AA41" s="1718"/>
      <c r="AB41" s="52"/>
      <c r="AC41" s="53"/>
      <c r="AD41" s="52"/>
      <c r="AE41" s="53"/>
      <c r="AF41" s="1716"/>
      <c r="AG41" s="1717"/>
      <c r="AH41" s="1717"/>
      <c r="AI41" s="1717"/>
      <c r="AJ41" s="1717"/>
      <c r="AK41" s="1717"/>
      <c r="AL41" s="1717"/>
      <c r="AM41" s="1717"/>
      <c r="AN41" s="1719"/>
      <c r="AO41"/>
      <c r="AP41"/>
      <c r="AQ41"/>
      <c r="AR41"/>
      <c r="AS41"/>
      <c r="AT41"/>
    </row>
    <row r="42" spans="1:51" s="16" customFormat="1" x14ac:dyDescent="0.25">
      <c r="A42" s="1728"/>
      <c r="B42" s="1720"/>
      <c r="C42" s="1721"/>
      <c r="D42" s="1721"/>
      <c r="E42" s="1721"/>
      <c r="F42" s="1722"/>
      <c r="G42" s="1723"/>
      <c r="H42" s="1724"/>
      <c r="I42" s="1724"/>
      <c r="J42" s="1724"/>
      <c r="K42" s="1724"/>
      <c r="L42" s="1724"/>
      <c r="M42" s="1724"/>
      <c r="N42" s="1724"/>
      <c r="O42" s="1724"/>
      <c r="P42" s="1725"/>
      <c r="Q42" s="1723"/>
      <c r="R42" s="1724"/>
      <c r="S42" s="1724"/>
      <c r="T42" s="1724"/>
      <c r="U42" s="1724"/>
      <c r="V42" s="1724"/>
      <c r="W42" s="1724"/>
      <c r="X42" s="1724"/>
      <c r="Y42" s="1724"/>
      <c r="Z42" s="1724"/>
      <c r="AA42" s="1725"/>
      <c r="AB42" s="54"/>
      <c r="AC42" s="55"/>
      <c r="AD42" s="54"/>
      <c r="AE42" s="55"/>
      <c r="AF42" s="1723"/>
      <c r="AG42" s="1724"/>
      <c r="AH42" s="1724"/>
      <c r="AI42" s="1724"/>
      <c r="AJ42" s="1724"/>
      <c r="AK42" s="1724"/>
      <c r="AL42" s="1724"/>
      <c r="AM42" s="1724"/>
      <c r="AN42" s="1726"/>
      <c r="AO42"/>
      <c r="AP42"/>
      <c r="AQ42"/>
      <c r="AR42"/>
      <c r="AS42"/>
      <c r="AT42"/>
    </row>
    <row r="43" spans="1:51" s="16" customFormat="1" x14ac:dyDescent="0.25">
      <c r="A43" s="1728"/>
      <c r="B43" s="1720"/>
      <c r="C43" s="1721"/>
      <c r="D43" s="1721"/>
      <c r="E43" s="1721"/>
      <c r="F43" s="1722"/>
      <c r="G43" s="1723"/>
      <c r="H43" s="1724"/>
      <c r="I43" s="1724"/>
      <c r="J43" s="1724"/>
      <c r="K43" s="1724"/>
      <c r="L43" s="1724"/>
      <c r="M43" s="1724"/>
      <c r="N43" s="1724"/>
      <c r="O43" s="1724"/>
      <c r="P43" s="1725"/>
      <c r="Q43" s="1723"/>
      <c r="R43" s="1724"/>
      <c r="S43" s="1724"/>
      <c r="T43" s="1724"/>
      <c r="U43" s="1724"/>
      <c r="V43" s="1724"/>
      <c r="W43" s="1724"/>
      <c r="X43" s="1724"/>
      <c r="Y43" s="1724"/>
      <c r="Z43" s="1724"/>
      <c r="AA43" s="1725"/>
      <c r="AB43" s="54"/>
      <c r="AC43" s="55"/>
      <c r="AD43" s="54"/>
      <c r="AE43" s="55"/>
      <c r="AF43" s="1723"/>
      <c r="AG43" s="1724"/>
      <c r="AH43" s="1724"/>
      <c r="AI43" s="1724"/>
      <c r="AJ43" s="1724"/>
      <c r="AK43" s="1724"/>
      <c r="AL43" s="1724"/>
      <c r="AM43" s="1724"/>
      <c r="AN43" s="1726"/>
      <c r="AO43"/>
      <c r="AP43"/>
      <c r="AQ43"/>
      <c r="AR43"/>
      <c r="AS43"/>
      <c r="AT43"/>
    </row>
    <row r="44" spans="1:51" s="16" customFormat="1" ht="16.7" customHeight="1" x14ac:dyDescent="0.25">
      <c r="A44" s="1728"/>
      <c r="B44" s="1720"/>
      <c r="C44" s="1721"/>
      <c r="D44" s="1721"/>
      <c r="E44" s="1721"/>
      <c r="F44" s="1722"/>
      <c r="G44" s="1723"/>
      <c r="H44" s="1724"/>
      <c r="I44" s="1724"/>
      <c r="J44" s="1724"/>
      <c r="K44" s="1724"/>
      <c r="L44" s="1724"/>
      <c r="M44" s="1724"/>
      <c r="N44" s="1724"/>
      <c r="O44" s="1724"/>
      <c r="P44" s="1725"/>
      <c r="Q44" s="1723"/>
      <c r="R44" s="1724"/>
      <c r="S44" s="1724"/>
      <c r="T44" s="1724"/>
      <c r="U44" s="1724"/>
      <c r="V44" s="1724"/>
      <c r="W44" s="1724"/>
      <c r="X44" s="1724"/>
      <c r="Y44" s="1724"/>
      <c r="Z44" s="1724"/>
      <c r="AA44" s="1725"/>
      <c r="AB44" s="54"/>
      <c r="AC44" s="55"/>
      <c r="AD44" s="54"/>
      <c r="AE44" s="55"/>
      <c r="AF44" s="1723"/>
      <c r="AG44" s="1724"/>
      <c r="AH44" s="1724"/>
      <c r="AI44" s="1724"/>
      <c r="AJ44" s="1724"/>
      <c r="AK44" s="1724"/>
      <c r="AL44" s="1724"/>
      <c r="AM44" s="1724"/>
      <c r="AN44" s="1726"/>
      <c r="AO44"/>
      <c r="AP44"/>
      <c r="AQ44"/>
      <c r="AR44"/>
      <c r="AS44"/>
      <c r="AT44"/>
    </row>
    <row r="45" spans="1:51" s="16" customFormat="1" ht="17.3" customHeight="1" thickBot="1" x14ac:dyDescent="0.3">
      <c r="A45" s="1729"/>
      <c r="B45" s="1745"/>
      <c r="C45" s="1746"/>
      <c r="D45" s="1746"/>
      <c r="E45" s="1746"/>
      <c r="F45" s="1747"/>
      <c r="G45" s="1748"/>
      <c r="H45" s="1749"/>
      <c r="I45" s="1749"/>
      <c r="J45" s="1749"/>
      <c r="K45" s="1749"/>
      <c r="L45" s="1749"/>
      <c r="M45" s="1749"/>
      <c r="N45" s="1749"/>
      <c r="O45" s="1749"/>
      <c r="P45" s="1750"/>
      <c r="Q45" s="1748"/>
      <c r="R45" s="1749"/>
      <c r="S45" s="1749"/>
      <c r="T45" s="1749"/>
      <c r="U45" s="1749"/>
      <c r="V45" s="1749"/>
      <c r="W45" s="1749"/>
      <c r="X45" s="1749"/>
      <c r="Y45" s="1749"/>
      <c r="Z45" s="1749"/>
      <c r="AA45" s="1750"/>
      <c r="AB45" s="56"/>
      <c r="AC45" s="57"/>
      <c r="AD45" s="56"/>
      <c r="AE45" s="57"/>
      <c r="AF45" s="1748"/>
      <c r="AG45" s="1749"/>
      <c r="AH45" s="1749"/>
      <c r="AI45" s="1749"/>
      <c r="AJ45" s="1749"/>
      <c r="AK45" s="1749"/>
      <c r="AL45" s="1749"/>
      <c r="AM45" s="1749"/>
      <c r="AN45" s="1751"/>
      <c r="AO45"/>
      <c r="AP45"/>
      <c r="AQ45"/>
      <c r="AR45"/>
      <c r="AS45"/>
      <c r="AT45"/>
    </row>
    <row r="46" spans="1:51" s="11" customFormat="1" thickTop="1" thickBot="1" x14ac:dyDescent="0.3">
      <c r="A46" s="1162" t="str">
        <f>Sprachen!L430</f>
        <v>Einsatzempfehlung der Organisation</v>
      </c>
      <c r="B46" s="1163"/>
      <c r="C46" s="1163"/>
      <c r="D46" s="1163"/>
      <c r="E46" s="1163"/>
      <c r="F46" s="1163"/>
      <c r="G46" s="1163"/>
      <c r="H46" s="1163"/>
      <c r="I46" s="1163"/>
      <c r="J46" s="1163"/>
      <c r="K46" s="1163"/>
      <c r="L46" s="1163"/>
      <c r="M46" s="1163"/>
      <c r="N46" s="1163"/>
      <c r="O46" s="1163"/>
      <c r="P46" s="1163"/>
      <c r="Q46" s="1163"/>
      <c r="R46" s="1163"/>
      <c r="S46" s="1163"/>
      <c r="T46" s="1163"/>
      <c r="U46" s="1163"/>
      <c r="V46" s="1163"/>
      <c r="W46" s="1163"/>
      <c r="X46" s="1163"/>
      <c r="Y46" s="1163"/>
      <c r="Z46" s="1163"/>
      <c r="AA46" s="1163"/>
      <c r="AB46" s="1163"/>
      <c r="AC46" s="1163"/>
      <c r="AD46" s="1163"/>
      <c r="AE46" s="1163"/>
      <c r="AF46" s="1163"/>
      <c r="AG46" s="1163"/>
      <c r="AH46" s="1163"/>
      <c r="AI46" s="1163"/>
      <c r="AJ46" s="1163"/>
      <c r="AK46" s="1163"/>
      <c r="AL46" s="1163"/>
      <c r="AM46" s="1163"/>
      <c r="AN46" s="1164"/>
    </row>
    <row r="47" spans="1:51" s="11" customFormat="1" ht="26.25" customHeight="1" thickTop="1" thickBot="1" x14ac:dyDescent="0.3">
      <c r="A47" s="1752" t="str">
        <f>Sprachen!L431</f>
        <v>(Von einer autorisierten Person bei der Organisation durch rechtsverbindliche Unterschrift [schriftlich, elektronisch] gegebene Erlaubnis, die Software für den vorgesehenen Einsatzzweck zu benutzen)</v>
      </c>
      <c r="B47" s="1753"/>
      <c r="C47" s="1753"/>
      <c r="D47" s="1753"/>
      <c r="E47" s="1753"/>
      <c r="F47" s="1753"/>
      <c r="G47" s="1753"/>
      <c r="H47" s="1753"/>
      <c r="I47" s="1753"/>
      <c r="J47" s="1753"/>
      <c r="K47" s="1753"/>
      <c r="L47" s="1753"/>
      <c r="M47" s="1753"/>
      <c r="N47" s="1753"/>
      <c r="O47" s="1753"/>
      <c r="P47" s="1753"/>
      <c r="Q47" s="1753"/>
      <c r="R47" s="1753"/>
      <c r="S47" s="1753"/>
      <c r="T47" s="1753"/>
      <c r="U47" s="1753"/>
      <c r="V47" s="1753"/>
      <c r="W47" s="1753"/>
      <c r="X47" s="1753"/>
      <c r="Y47" s="1753"/>
      <c r="Z47" s="1753"/>
      <c r="AA47" s="1753"/>
      <c r="AB47" s="1753"/>
      <c r="AC47" s="1753"/>
      <c r="AD47" s="1753"/>
      <c r="AE47" s="1753"/>
      <c r="AF47" s="1753"/>
      <c r="AG47" s="1753"/>
      <c r="AH47" s="1753"/>
      <c r="AI47" s="1753"/>
      <c r="AJ47" s="1753"/>
      <c r="AK47" s="1753"/>
      <c r="AL47" s="1753"/>
      <c r="AM47" s="1753"/>
      <c r="AN47" s="1753"/>
    </row>
    <row r="48" spans="1:51" ht="87" customHeight="1" thickTop="1" thickBot="1" x14ac:dyDescent="0.3">
      <c r="A48" s="1165" t="str">
        <f>Sprachen!L233</f>
        <v>Nachweiskategorie</v>
      </c>
      <c r="B48" s="1166"/>
      <c r="C48" s="1166"/>
      <c r="D48" s="1166"/>
      <c r="E48" s="1166"/>
      <c r="F48" s="1166"/>
      <c r="G48" s="1166"/>
      <c r="H48" s="1166"/>
      <c r="I48" s="1166"/>
      <c r="J48" s="1166"/>
      <c r="K48" s="1166"/>
      <c r="L48" s="1167"/>
      <c r="M48" s="1168" t="str">
        <f>Sprachen!L366</f>
        <v>Vorlage erforderlich</v>
      </c>
      <c r="N48" s="1168"/>
      <c r="O48" s="1168" t="str">
        <f>Sprachen!L43</f>
        <v>Anforderungen vollständig erfüllt</v>
      </c>
      <c r="P48" s="1168"/>
      <c r="Q48" s="1168" t="str">
        <f>Sprachen!L42</f>
        <v>Anforderungen nicht vollständig erfüllt</v>
      </c>
      <c r="R48" s="1168"/>
      <c r="S48" s="1168" t="str">
        <f>Sprachen!L268</f>
        <v>PPF-Verfahren zum Kunden abgeschlossen</v>
      </c>
      <c r="T48" s="1168"/>
      <c r="U48" s="1168"/>
      <c r="V48" s="1168" t="str">
        <f>Sprachen!L25</f>
        <v>Aktualisierte PPF-Dokumentation erforderlich</v>
      </c>
      <c r="W48" s="1168"/>
      <c r="X48" s="1168"/>
      <c r="Y48" s="1168" t="str">
        <f>Sprachen!L238</f>
        <v>Neues PPF-Verfahren erforderlich</v>
      </c>
      <c r="Z48" s="1168"/>
      <c r="AA48" s="1168"/>
      <c r="AB48" s="1170" t="str">
        <f>Sprachen!L302</f>
        <v>Risikobewertung</v>
      </c>
      <c r="AC48" s="1170"/>
      <c r="AD48" s="1170"/>
      <c r="AE48" s="1170"/>
      <c r="AF48" s="1170"/>
      <c r="AG48" s="1170"/>
      <c r="AH48" s="1170"/>
      <c r="AI48" s="1170"/>
      <c r="AJ48" s="1170"/>
      <c r="AK48" s="1170" t="str">
        <f>Sprachen!L361</f>
        <v>Version/ Datum</v>
      </c>
      <c r="AL48" s="1170"/>
      <c r="AM48" s="1170"/>
      <c r="AN48" s="1170"/>
    </row>
    <row r="49" spans="1:41" ht="24.95" customHeight="1" thickBot="1" x14ac:dyDescent="0.3">
      <c r="A49" s="1175" t="str">
        <f>Sprachen!L323</f>
        <v>Nachweise zur Software</v>
      </c>
      <c r="B49" s="1176"/>
      <c r="C49" s="1177"/>
      <c r="D49" s="1177"/>
      <c r="E49" s="1177"/>
      <c r="F49" s="1177"/>
      <c r="G49" s="1177"/>
      <c r="H49" s="1177"/>
      <c r="I49" s="1177"/>
      <c r="J49" s="1177"/>
      <c r="K49" s="1177"/>
      <c r="L49" s="1177"/>
      <c r="M49" s="1178" t="str">
        <f>Sprachen!L4</f>
        <v>Ja</v>
      </c>
      <c r="N49" s="1178"/>
      <c r="O49" s="1754" t="str">
        <f>IF(AND(AW27=0,AX27=0,AU27=AV27),"X","")</f>
        <v/>
      </c>
      <c r="P49" s="1754"/>
      <c r="Q49" s="1754" t="str">
        <f>IF(AND(AV27&lt;AU27,AX27=0,AU27=(AV27+AW27)),"X","")</f>
        <v/>
      </c>
      <c r="R49" s="1754"/>
      <c r="S49" s="1754"/>
      <c r="T49" s="1754"/>
      <c r="U49" s="1754"/>
      <c r="V49" s="1754"/>
      <c r="W49" s="1754"/>
      <c r="X49" s="1754"/>
      <c r="Y49" s="1754"/>
      <c r="Z49" s="1754"/>
      <c r="AA49" s="1754"/>
      <c r="AB49" s="1755"/>
      <c r="AC49" s="1755"/>
      <c r="AD49" s="1755"/>
      <c r="AE49" s="1755"/>
      <c r="AF49" s="1755"/>
      <c r="AG49" s="1755"/>
      <c r="AH49" s="1755"/>
      <c r="AI49" s="1755"/>
      <c r="AJ49" s="1755"/>
      <c r="AK49" s="1755"/>
      <c r="AL49" s="1755"/>
      <c r="AM49" s="1755"/>
      <c r="AN49" s="1756"/>
    </row>
    <row r="50" spans="1:41" ht="24.95" customHeight="1" thickTop="1" thickBot="1" x14ac:dyDescent="0.35">
      <c r="A50" s="1031" t="str">
        <f>Sprachen!L181</f>
        <v>Kommentar Organisation</v>
      </c>
      <c r="B50" s="1032"/>
      <c r="C50" s="1032"/>
      <c r="D50" s="1032"/>
      <c r="E50" s="1032"/>
      <c r="F50" s="1032"/>
      <c r="G50" s="1032"/>
      <c r="H50" s="1032"/>
      <c r="I50" s="1032"/>
      <c r="J50" s="1032"/>
      <c r="K50" s="1032"/>
      <c r="L50" s="1032"/>
      <c r="M50" s="1032"/>
      <c r="N50" s="1032"/>
      <c r="O50" s="1032"/>
      <c r="P50" s="1032"/>
      <c r="Q50" s="1032"/>
      <c r="R50" s="1032"/>
      <c r="S50" s="1032"/>
      <c r="T50" s="1032"/>
      <c r="U50" s="1032"/>
      <c r="V50" s="1032"/>
      <c r="W50" s="1032"/>
      <c r="X50" s="1032"/>
      <c r="Y50" s="1032"/>
      <c r="Z50" s="1032"/>
      <c r="AA50" s="1032"/>
      <c r="AB50" s="1032"/>
      <c r="AC50" s="1032"/>
      <c r="AD50" s="1032"/>
      <c r="AE50" s="1032"/>
      <c r="AF50" s="1032"/>
      <c r="AG50" s="1032"/>
      <c r="AH50" s="1032"/>
      <c r="AI50" s="1032"/>
      <c r="AJ50" s="1032"/>
      <c r="AK50" s="1032"/>
      <c r="AL50" s="1032"/>
      <c r="AM50" s="1032"/>
      <c r="AN50" s="1033"/>
    </row>
    <row r="51" spans="1:41" ht="114.8" customHeight="1" thickTop="1" thickBot="1" x14ac:dyDescent="0.3">
      <c r="A51" s="1757"/>
      <c r="B51" s="1758"/>
      <c r="C51" s="1758"/>
      <c r="D51" s="1758"/>
      <c r="E51" s="1758"/>
      <c r="F51" s="1758"/>
      <c r="G51" s="1758"/>
      <c r="H51" s="1758"/>
      <c r="I51" s="1758"/>
      <c r="J51" s="1758"/>
      <c r="K51" s="1758"/>
      <c r="L51" s="1758"/>
      <c r="M51" s="1758"/>
      <c r="N51" s="1758"/>
      <c r="O51" s="1758"/>
      <c r="P51" s="1758"/>
      <c r="Q51" s="1758"/>
      <c r="R51" s="1758"/>
      <c r="S51" s="1758"/>
      <c r="T51" s="1758"/>
      <c r="U51" s="1758"/>
      <c r="V51" s="1758"/>
      <c r="W51" s="1758"/>
      <c r="X51" s="1758"/>
      <c r="Y51" s="1758"/>
      <c r="Z51" s="1758"/>
      <c r="AA51" s="1758"/>
      <c r="AB51" s="1758"/>
      <c r="AC51" s="1758"/>
      <c r="AD51" s="1758"/>
      <c r="AE51" s="1758"/>
      <c r="AF51" s="1758"/>
      <c r="AG51" s="1758"/>
      <c r="AH51" s="1758"/>
      <c r="AI51" s="1758"/>
      <c r="AJ51" s="1758"/>
      <c r="AK51" s="1758"/>
      <c r="AL51" s="1758"/>
      <c r="AM51" s="1758"/>
      <c r="AN51" s="1759"/>
    </row>
    <row r="52" spans="1:41" ht="16.7" thickTop="1" thickBot="1" x14ac:dyDescent="0.35">
      <c r="A52" s="1031" t="str">
        <f>Sprachen!L122</f>
        <v>Empfehlung durch die Organisation</v>
      </c>
      <c r="B52" s="1032"/>
      <c r="C52" s="1032"/>
      <c r="D52" s="1032"/>
      <c r="E52" s="1032"/>
      <c r="F52" s="1032"/>
      <c r="G52" s="1032"/>
      <c r="H52" s="1032"/>
      <c r="I52" s="1032"/>
      <c r="J52" s="1032"/>
      <c r="K52" s="1032"/>
      <c r="L52" s="1032"/>
      <c r="M52" s="1032"/>
      <c r="N52" s="1032"/>
      <c r="O52" s="1032"/>
      <c r="P52" s="1032"/>
      <c r="Q52" s="1032"/>
      <c r="R52" s="1032"/>
      <c r="S52" s="1032"/>
      <c r="T52" s="1032"/>
      <c r="U52" s="1032"/>
      <c r="V52" s="1032"/>
      <c r="W52" s="1032"/>
      <c r="X52" s="1032"/>
      <c r="Y52" s="1032"/>
      <c r="Z52" s="1032"/>
      <c r="AA52" s="1032"/>
      <c r="AB52" s="1032"/>
      <c r="AC52" s="1032"/>
      <c r="AD52" s="1032"/>
      <c r="AE52" s="1032"/>
      <c r="AF52" s="1032"/>
      <c r="AG52" s="1032"/>
      <c r="AH52" s="1032"/>
      <c r="AI52" s="1032"/>
      <c r="AJ52" s="1032"/>
      <c r="AK52" s="1032"/>
      <c r="AL52" s="1032"/>
      <c r="AM52" s="1032"/>
      <c r="AN52" s="1033"/>
    </row>
    <row r="53" spans="1:41" s="1" customFormat="1" ht="38.299999999999997" customHeight="1" thickTop="1" thickBot="1" x14ac:dyDescent="0.3">
      <c r="A53" s="1195" t="str">
        <f>Sprachen!L191</f>
        <v>Kundentauglich/Serientauglich</v>
      </c>
      <c r="B53" s="1196"/>
      <c r="C53" s="1197"/>
      <c r="D53" s="1197"/>
      <c r="E53" s="1197"/>
      <c r="F53" s="1197"/>
      <c r="G53" s="1197"/>
      <c r="H53" s="1197"/>
      <c r="I53" s="1197"/>
      <c r="J53" s="1197"/>
      <c r="K53" s="1197"/>
      <c r="L53" s="1197"/>
      <c r="M53" s="1197"/>
      <c r="N53" s="1197"/>
      <c r="O53" s="1197"/>
      <c r="P53" s="1197"/>
      <c r="Q53" s="1197"/>
      <c r="R53" s="1197"/>
      <c r="S53" s="1198" t="str">
        <f>IF(AND(AW27=0,AX27=0,AU27=AV27),"X","")</f>
        <v/>
      </c>
      <c r="T53" s="1198"/>
      <c r="U53" s="1197" t="str">
        <f>Sprachen!L242</f>
        <v>Nicht kundentauglich/ 
Nicht serientauglich</v>
      </c>
      <c r="V53" s="1197"/>
      <c r="W53" s="1197"/>
      <c r="X53" s="1197"/>
      <c r="Y53" s="1197"/>
      <c r="Z53" s="1197"/>
      <c r="AA53" s="1197"/>
      <c r="AB53" s="1197"/>
      <c r="AC53" s="1197"/>
      <c r="AD53" s="1197"/>
      <c r="AE53" s="1197"/>
      <c r="AF53" s="1197"/>
      <c r="AG53" s="1197"/>
      <c r="AH53" s="1197"/>
      <c r="AI53" s="1197"/>
      <c r="AJ53" s="1197"/>
      <c r="AK53" s="1197"/>
      <c r="AL53" s="1197"/>
      <c r="AM53" s="1198" t="str">
        <f>IF(AX27&gt;0,"X","")</f>
        <v/>
      </c>
      <c r="AN53" s="1201"/>
    </row>
    <row r="54" spans="1:41" ht="15" thickTop="1" thickBot="1" x14ac:dyDescent="0.3">
      <c r="A54" s="1202" t="str">
        <f>Sprachen!L84</f>
        <v>Bestätigung Organisation</v>
      </c>
      <c r="B54" s="1203"/>
      <c r="C54" s="1203"/>
      <c r="D54" s="1203"/>
      <c r="E54" s="1203"/>
      <c r="F54" s="1203"/>
      <c r="G54" s="1203"/>
      <c r="H54" s="1203"/>
      <c r="I54" s="1203"/>
      <c r="J54" s="1203"/>
      <c r="K54" s="1203"/>
      <c r="L54" s="1203"/>
      <c r="M54" s="1203"/>
      <c r="N54" s="1203"/>
      <c r="O54" s="1203"/>
      <c r="P54" s="1203"/>
      <c r="Q54" s="1203"/>
      <c r="R54" s="1203"/>
      <c r="S54" s="1203"/>
      <c r="T54" s="1203"/>
      <c r="U54" s="1203"/>
      <c r="V54" s="1203"/>
      <c r="W54" s="1203"/>
      <c r="X54" s="1203"/>
      <c r="Y54" s="1203"/>
      <c r="Z54" s="1203"/>
      <c r="AA54" s="1203"/>
      <c r="AB54" s="1203"/>
      <c r="AC54" s="1203"/>
      <c r="AD54" s="1203"/>
      <c r="AE54" s="1203"/>
      <c r="AF54" s="1203"/>
      <c r="AG54" s="1203"/>
      <c r="AH54" s="1203"/>
      <c r="AI54" s="1203"/>
      <c r="AJ54" s="1203"/>
      <c r="AK54" s="1203"/>
      <c r="AL54" s="1203"/>
      <c r="AM54" s="1203"/>
      <c r="AN54" s="1204"/>
    </row>
    <row r="55" spans="1:41" x14ac:dyDescent="0.25">
      <c r="A55" s="1034" t="str">
        <f>Sprachen!L234</f>
        <v>Name</v>
      </c>
      <c r="B55" s="1035"/>
      <c r="C55" s="1036"/>
      <c r="D55" s="1036"/>
      <c r="E55" s="1036"/>
      <c r="F55" s="1036"/>
      <c r="G55" s="1036"/>
      <c r="H55" s="1037"/>
      <c r="I55" s="1019" t="str">
        <f>IF('Selbstb. Produkt '!I28&lt;&gt;"",'Selbstb. Produkt '!I28,"")</f>
        <v/>
      </c>
      <c r="J55" s="1020"/>
      <c r="K55" s="1020"/>
      <c r="L55" s="1020"/>
      <c r="M55" s="1020"/>
      <c r="N55" s="1020"/>
      <c r="O55" s="1020"/>
      <c r="P55" s="1020"/>
      <c r="Q55" s="1020"/>
      <c r="R55" s="1020"/>
      <c r="S55" s="1020"/>
      <c r="T55" s="1020"/>
      <c r="U55" s="1021"/>
      <c r="V55" s="970" t="str">
        <f>Sprachen!L61</f>
        <v>Bemerkung</v>
      </c>
      <c r="W55" s="971"/>
      <c r="X55" s="971"/>
      <c r="Y55" s="971"/>
      <c r="Z55" s="972"/>
      <c r="AA55" s="1765"/>
      <c r="AB55" s="1765"/>
      <c r="AC55" s="1765"/>
      <c r="AD55" s="1765"/>
      <c r="AE55" s="1765"/>
      <c r="AF55" s="1765"/>
      <c r="AG55" s="1765"/>
      <c r="AH55" s="1765"/>
      <c r="AI55" s="1765"/>
      <c r="AJ55" s="1765"/>
      <c r="AK55" s="1765"/>
      <c r="AL55" s="1765"/>
      <c r="AM55" s="1765"/>
      <c r="AN55" s="1766"/>
    </row>
    <row r="56" spans="1:41" x14ac:dyDescent="0.25">
      <c r="A56" s="982" t="str">
        <f>Sprachen!L20</f>
        <v>Abteilung</v>
      </c>
      <c r="B56" s="983"/>
      <c r="C56" s="984"/>
      <c r="D56" s="984"/>
      <c r="E56" s="984"/>
      <c r="F56" s="984"/>
      <c r="G56" s="984"/>
      <c r="H56" s="985"/>
      <c r="I56" s="1009" t="str">
        <f>IF('Selbstb. Produkt '!I29&lt;&gt;"",'Selbstb. Produkt '!I29,"")</f>
        <v/>
      </c>
      <c r="J56" s="1010"/>
      <c r="K56" s="1010"/>
      <c r="L56" s="1010"/>
      <c r="M56" s="1010"/>
      <c r="N56" s="1010"/>
      <c r="O56" s="1010"/>
      <c r="P56" s="1010"/>
      <c r="Q56" s="1010"/>
      <c r="R56" s="1010"/>
      <c r="S56" s="1010"/>
      <c r="T56" s="1010"/>
      <c r="U56" s="1011"/>
      <c r="V56" s="973"/>
      <c r="W56" s="974"/>
      <c r="X56" s="974"/>
      <c r="Y56" s="974"/>
      <c r="Z56" s="975"/>
      <c r="AA56" s="1767"/>
      <c r="AB56" s="1767"/>
      <c r="AC56" s="1767"/>
      <c r="AD56" s="1767"/>
      <c r="AE56" s="1767"/>
      <c r="AF56" s="1767"/>
      <c r="AG56" s="1767"/>
      <c r="AH56" s="1767"/>
      <c r="AI56" s="1767"/>
      <c r="AJ56" s="1767"/>
      <c r="AK56" s="1767"/>
      <c r="AL56" s="1767"/>
      <c r="AM56" s="1767"/>
      <c r="AN56" s="1768"/>
    </row>
    <row r="57" spans="1:41" x14ac:dyDescent="0.25">
      <c r="A57" s="982" t="str">
        <f>Sprachen!L343</f>
        <v>Telefon</v>
      </c>
      <c r="B57" s="983"/>
      <c r="C57" s="984"/>
      <c r="D57" s="984"/>
      <c r="E57" s="984"/>
      <c r="F57" s="984"/>
      <c r="G57" s="984"/>
      <c r="H57" s="985"/>
      <c r="I57" s="1009" t="str">
        <f>IF('Selbstb. Produkt '!I30&lt;&gt;"",'Selbstb. Produkt '!I30,"")</f>
        <v/>
      </c>
      <c r="J57" s="1010"/>
      <c r="K57" s="1010"/>
      <c r="L57" s="1010"/>
      <c r="M57" s="1010"/>
      <c r="N57" s="1010"/>
      <c r="O57" s="1010"/>
      <c r="P57" s="1010"/>
      <c r="Q57" s="1010"/>
      <c r="R57" s="1010"/>
      <c r="S57" s="1010"/>
      <c r="T57" s="1010"/>
      <c r="U57" s="1011"/>
      <c r="V57" s="973"/>
      <c r="W57" s="974"/>
      <c r="X57" s="974"/>
      <c r="Y57" s="974"/>
      <c r="Z57" s="975"/>
      <c r="AA57" s="1767"/>
      <c r="AB57" s="1767"/>
      <c r="AC57" s="1767"/>
      <c r="AD57" s="1767"/>
      <c r="AE57" s="1767"/>
      <c r="AF57" s="1767"/>
      <c r="AG57" s="1767"/>
      <c r="AH57" s="1767"/>
      <c r="AI57" s="1767"/>
      <c r="AJ57" s="1767"/>
      <c r="AK57" s="1767"/>
      <c r="AL57" s="1767"/>
      <c r="AM57" s="1767"/>
      <c r="AN57" s="1768"/>
    </row>
    <row r="58" spans="1:41" x14ac:dyDescent="0.25">
      <c r="A58" s="982" t="str">
        <f>Sprachen!L119</f>
        <v>E-Mail/Fax-Nr.</v>
      </c>
      <c r="B58" s="983"/>
      <c r="C58" s="984"/>
      <c r="D58" s="984"/>
      <c r="E58" s="984"/>
      <c r="F58" s="984"/>
      <c r="G58" s="984"/>
      <c r="H58" s="985"/>
      <c r="I58" s="1009" t="str">
        <f>IF('Selbstb. Produkt '!I31&lt;&gt;"",'Selbstb. Produkt '!I31,"")</f>
        <v/>
      </c>
      <c r="J58" s="1010"/>
      <c r="K58" s="1010"/>
      <c r="L58" s="1010"/>
      <c r="M58" s="1010"/>
      <c r="N58" s="1010"/>
      <c r="O58" s="1010"/>
      <c r="P58" s="1010"/>
      <c r="Q58" s="1010"/>
      <c r="R58" s="1010"/>
      <c r="S58" s="1010"/>
      <c r="T58" s="1010"/>
      <c r="U58" s="1011"/>
      <c r="V58" s="973"/>
      <c r="W58" s="974"/>
      <c r="X58" s="974"/>
      <c r="Y58" s="974"/>
      <c r="Z58" s="975"/>
      <c r="AA58" s="1769"/>
      <c r="AB58" s="1769"/>
      <c r="AC58" s="1769"/>
      <c r="AD58" s="1769"/>
      <c r="AE58" s="1769"/>
      <c r="AF58" s="1769"/>
      <c r="AG58" s="1769"/>
      <c r="AH58" s="1769"/>
      <c r="AI58" s="1769"/>
      <c r="AJ58" s="1769"/>
      <c r="AK58" s="1769"/>
      <c r="AL58" s="1769"/>
      <c r="AM58" s="1769"/>
      <c r="AN58" s="1770"/>
    </row>
    <row r="59" spans="1:41" ht="29.95" customHeight="1" thickBot="1" x14ac:dyDescent="0.3">
      <c r="A59" s="1022" t="str">
        <f>Sprachen!L91</f>
        <v>Datum</v>
      </c>
      <c r="B59" s="1023"/>
      <c r="C59" s="1024"/>
      <c r="D59" s="1024"/>
      <c r="E59" s="1024"/>
      <c r="F59" s="1024"/>
      <c r="G59" s="1024"/>
      <c r="H59" s="1025"/>
      <c r="I59" s="1760" t="str">
        <f>IF('Selbstb. Produkt '!I32&lt;&gt;"",'Selbstb. Produkt '!I32,"")</f>
        <v/>
      </c>
      <c r="J59" s="1761"/>
      <c r="K59" s="1761"/>
      <c r="L59" s="1761"/>
      <c r="M59" s="1761"/>
      <c r="N59" s="1761"/>
      <c r="O59" s="1761"/>
      <c r="P59" s="1761"/>
      <c r="Q59" s="1761"/>
      <c r="R59" s="1761"/>
      <c r="S59" s="1761"/>
      <c r="T59" s="1761"/>
      <c r="U59" s="1762"/>
      <c r="V59" s="1013" t="str">
        <f>Sprachen!L348</f>
        <v>Unterschrift</v>
      </c>
      <c r="W59" s="1014"/>
      <c r="X59" s="1014"/>
      <c r="Y59" s="1014"/>
      <c r="Z59" s="1015"/>
      <c r="AA59" s="1763"/>
      <c r="AB59" s="1763"/>
      <c r="AC59" s="1763"/>
      <c r="AD59" s="1763"/>
      <c r="AE59" s="1763"/>
      <c r="AF59" s="1763"/>
      <c r="AG59" s="1763"/>
      <c r="AH59" s="1763"/>
      <c r="AI59" s="1763"/>
      <c r="AJ59" s="1763"/>
      <c r="AK59" s="1763"/>
      <c r="AL59" s="1763"/>
      <c r="AM59" s="1763"/>
      <c r="AN59" s="1764"/>
    </row>
    <row r="60" spans="1:41" ht="16.7" thickTop="1" thickBot="1" x14ac:dyDescent="0.35">
      <c r="A60" s="383" t="str">
        <f>Sprachen!L124</f>
        <v>Entscheidung Kunde</v>
      </c>
      <c r="B60" s="384"/>
      <c r="C60" s="384"/>
      <c r="D60" s="384"/>
      <c r="E60" s="384"/>
      <c r="F60" s="384"/>
      <c r="G60" s="384"/>
      <c r="H60" s="384"/>
      <c r="I60" s="384"/>
      <c r="J60" s="384"/>
      <c r="K60" s="384"/>
      <c r="L60" s="384"/>
      <c r="M60" s="384"/>
      <c r="N60" s="384"/>
      <c r="O60" s="384"/>
      <c r="P60" s="384"/>
      <c r="Q60" s="384"/>
      <c r="R60" s="384"/>
      <c r="S60" s="384"/>
      <c r="T60" s="384"/>
      <c r="U60" s="384"/>
      <c r="V60" s="384"/>
      <c r="W60" s="384"/>
      <c r="X60" s="384"/>
      <c r="Y60" s="384"/>
      <c r="Z60" s="384"/>
      <c r="AA60" s="384"/>
      <c r="AB60" s="384"/>
      <c r="AC60" s="384"/>
      <c r="AD60" s="384"/>
      <c r="AE60" s="384"/>
      <c r="AF60" s="384"/>
      <c r="AG60" s="384"/>
      <c r="AH60" s="384"/>
      <c r="AI60" s="384"/>
      <c r="AJ60" s="384"/>
      <c r="AK60" s="384"/>
      <c r="AL60" s="384"/>
      <c r="AM60" s="384"/>
      <c r="AN60" s="385"/>
    </row>
    <row r="61" spans="1:41" ht="27.8" customHeight="1" thickTop="1" thickBot="1" x14ac:dyDescent="0.3">
      <c r="A61" s="1771" t="str">
        <f>Sprachen!L432</f>
        <v>(Von einer autorisierten Person beim Kunden durch rechtsverbindliche Unterschrift [schriftlich, elektronisch] gegebene Erlaubnis, die Software für den vorgesehenen Einsatzzweck zu benutzen)</v>
      </c>
      <c r="B61" s="1772"/>
      <c r="C61" s="1772"/>
      <c r="D61" s="1772"/>
      <c r="E61" s="1772"/>
      <c r="F61" s="1772"/>
      <c r="G61" s="1772"/>
      <c r="H61" s="1772"/>
      <c r="I61" s="1772"/>
      <c r="J61" s="1772"/>
      <c r="K61" s="1772"/>
      <c r="L61" s="1772"/>
      <c r="M61" s="1772"/>
      <c r="N61" s="1772"/>
      <c r="O61" s="1772"/>
      <c r="P61" s="1772"/>
      <c r="Q61" s="1772"/>
      <c r="R61" s="1772"/>
      <c r="S61" s="1772"/>
      <c r="T61" s="1772"/>
      <c r="U61" s="1772"/>
      <c r="V61" s="1772"/>
      <c r="W61" s="1772"/>
      <c r="X61" s="1772"/>
      <c r="Y61" s="1772"/>
      <c r="Z61" s="1772"/>
      <c r="AA61" s="1772"/>
      <c r="AB61" s="1772"/>
      <c r="AC61" s="1772"/>
      <c r="AD61" s="1772"/>
      <c r="AE61" s="1772"/>
      <c r="AF61" s="1772"/>
      <c r="AG61" s="1772"/>
      <c r="AH61" s="1772"/>
      <c r="AI61" s="1772"/>
      <c r="AJ61" s="1772"/>
      <c r="AK61" s="1772"/>
      <c r="AL61" s="1772"/>
      <c r="AM61" s="1772"/>
      <c r="AN61" s="1773"/>
    </row>
    <row r="62" spans="1:41" s="1" customFormat="1" ht="38.299999999999997" customHeight="1" thickTop="1" thickBot="1" x14ac:dyDescent="0.3">
      <c r="A62" s="386" t="str">
        <f>Sprachen!L191</f>
        <v>Kundentauglich/Serientauglich</v>
      </c>
      <c r="B62" s="387"/>
      <c r="C62" s="388"/>
      <c r="D62" s="388"/>
      <c r="E62" s="388"/>
      <c r="F62" s="388"/>
      <c r="G62" s="388"/>
      <c r="H62" s="388"/>
      <c r="I62" s="388"/>
      <c r="J62" s="388"/>
      <c r="K62" s="388"/>
      <c r="L62" s="388"/>
      <c r="M62" s="388"/>
      <c r="N62" s="388"/>
      <c r="O62" s="388"/>
      <c r="P62" s="388"/>
      <c r="Q62" s="388"/>
      <c r="R62" s="388"/>
      <c r="S62" s="1774"/>
      <c r="T62" s="1775"/>
      <c r="U62" s="386" t="str">
        <f>Sprachen!L243</f>
        <v>Nicht kundentauglich/
 Nicht serientauglich</v>
      </c>
      <c r="V62" s="388"/>
      <c r="W62" s="388"/>
      <c r="X62" s="388"/>
      <c r="Y62" s="388"/>
      <c r="Z62" s="388"/>
      <c r="AA62" s="388"/>
      <c r="AB62" s="388"/>
      <c r="AC62" s="388"/>
      <c r="AD62" s="388"/>
      <c r="AE62" s="388"/>
      <c r="AF62" s="388"/>
      <c r="AG62" s="388"/>
      <c r="AH62" s="388"/>
      <c r="AI62" s="388"/>
      <c r="AJ62" s="388"/>
      <c r="AK62" s="388"/>
      <c r="AL62" s="388"/>
      <c r="AM62" s="1774"/>
      <c r="AN62" s="1775"/>
    </row>
    <row r="63" spans="1:41" ht="20.3" customHeight="1" thickTop="1" thickBot="1" x14ac:dyDescent="0.3">
      <c r="A63" s="361" t="str">
        <f>Sprachen!L268</f>
        <v>PPF-Verfahren zum Kunden abgeschlossen</v>
      </c>
      <c r="B63" s="362"/>
      <c r="C63" s="363"/>
      <c r="D63" s="363"/>
      <c r="E63" s="363"/>
      <c r="F63" s="363"/>
      <c r="G63" s="363"/>
      <c r="H63" s="363"/>
      <c r="I63" s="363"/>
      <c r="J63" s="363"/>
      <c r="K63" s="363"/>
      <c r="L63" s="363"/>
      <c r="M63" s="363"/>
      <c r="N63" s="363"/>
      <c r="O63" s="363"/>
      <c r="P63" s="363"/>
      <c r="Q63" s="363"/>
      <c r="R63" s="363"/>
      <c r="S63" s="1776"/>
      <c r="T63" s="1777"/>
      <c r="U63" s="366" t="str">
        <f>Sprachen!L238</f>
        <v>Neues PPF-Verfahren erforderlich</v>
      </c>
      <c r="V63" s="367"/>
      <c r="W63" s="367"/>
      <c r="X63" s="367"/>
      <c r="Y63" s="367"/>
      <c r="Z63" s="367"/>
      <c r="AA63" s="367"/>
      <c r="AB63" s="367"/>
      <c r="AC63" s="367"/>
      <c r="AD63" s="367"/>
      <c r="AE63" s="367"/>
      <c r="AF63" s="367"/>
      <c r="AG63" s="367"/>
      <c r="AH63" s="367"/>
      <c r="AI63" s="367"/>
      <c r="AJ63" s="367"/>
      <c r="AK63" s="367"/>
      <c r="AL63" s="367"/>
      <c r="AM63" s="1778"/>
      <c r="AN63" s="1779"/>
      <c r="AO63">
        <f>COUNTIF(S63:T64,"X")+COUNTIF(AM63,"X")</f>
        <v>0</v>
      </c>
    </row>
    <row r="64" spans="1:41" ht="20.3" customHeight="1" thickBot="1" x14ac:dyDescent="0.3">
      <c r="A64" s="374" t="str">
        <f>Sprachen!L25</f>
        <v>Aktualisierte PPF-Dokumentation erforderlich</v>
      </c>
      <c r="B64" s="375"/>
      <c r="C64" s="376"/>
      <c r="D64" s="376"/>
      <c r="E64" s="376"/>
      <c r="F64" s="376"/>
      <c r="G64" s="376"/>
      <c r="H64" s="376"/>
      <c r="I64" s="376"/>
      <c r="J64" s="376"/>
      <c r="K64" s="376"/>
      <c r="L64" s="376"/>
      <c r="M64" s="376"/>
      <c r="N64" s="376"/>
      <c r="O64" s="376"/>
      <c r="P64" s="376"/>
      <c r="Q64" s="376"/>
      <c r="R64" s="376"/>
      <c r="S64" s="1782"/>
      <c r="T64" s="1783"/>
      <c r="U64" s="368"/>
      <c r="V64" s="369"/>
      <c r="W64" s="369"/>
      <c r="X64" s="369"/>
      <c r="Y64" s="369"/>
      <c r="Z64" s="369"/>
      <c r="AA64" s="369"/>
      <c r="AB64" s="369"/>
      <c r="AC64" s="369"/>
      <c r="AD64" s="369"/>
      <c r="AE64" s="369"/>
      <c r="AF64" s="369"/>
      <c r="AG64" s="369"/>
      <c r="AH64" s="369"/>
      <c r="AI64" s="369"/>
      <c r="AJ64" s="369"/>
      <c r="AK64" s="369"/>
      <c r="AL64" s="369"/>
      <c r="AM64" s="1780"/>
      <c r="AN64" s="1781"/>
    </row>
    <row r="65" spans="1:40" ht="40.5" customHeight="1" thickTop="1" thickBot="1" x14ac:dyDescent="0.3">
      <c r="A65" s="1205" t="str">
        <f>Sprachen!L21</f>
        <v>Abweichende Einschätzung des Kunden gegenüber der Organisation</v>
      </c>
      <c r="B65" s="1206"/>
      <c r="C65" s="1207"/>
      <c r="D65" s="1207"/>
      <c r="E65" s="1207"/>
      <c r="F65" s="1207"/>
      <c r="G65" s="1207"/>
      <c r="H65" s="1207"/>
      <c r="I65" s="1207"/>
      <c r="J65" s="1207"/>
      <c r="K65" s="1784"/>
      <c r="L65" s="1784"/>
      <c r="M65" s="1784"/>
      <c r="N65" s="1784"/>
      <c r="O65" s="1784"/>
      <c r="P65" s="1784"/>
      <c r="Q65" s="1784"/>
      <c r="R65" s="1784"/>
      <c r="S65" s="1784"/>
      <c r="T65" s="1784"/>
      <c r="U65" s="1784"/>
      <c r="V65" s="1784"/>
      <c r="W65" s="1784"/>
      <c r="X65" s="1784"/>
      <c r="Y65" s="1784"/>
      <c r="Z65" s="1784"/>
      <c r="AA65" s="1784"/>
      <c r="AB65" s="1784"/>
      <c r="AC65" s="1784"/>
      <c r="AD65" s="1784"/>
      <c r="AE65" s="1784"/>
      <c r="AF65" s="1784"/>
      <c r="AG65" s="1784"/>
      <c r="AH65" s="1784"/>
      <c r="AI65" s="1784"/>
      <c r="AJ65" s="1784"/>
      <c r="AK65" s="1784"/>
      <c r="AL65" s="1784"/>
      <c r="AM65" s="1784"/>
      <c r="AN65" s="1785"/>
    </row>
    <row r="66" spans="1:40" ht="15" thickTop="1" thickBot="1" x14ac:dyDescent="0.3">
      <c r="A66" s="1210" t="str">
        <f>Sprachen!L219</f>
        <v>Nachforderung 
Vorzulegende Dokumente zu offenen Prüfgebieten</v>
      </c>
      <c r="B66" s="1211"/>
      <c r="C66" s="1211"/>
      <c r="D66" s="1211"/>
      <c r="E66" s="1211"/>
      <c r="F66" s="1211"/>
      <c r="G66" s="1211"/>
      <c r="H66" s="1211"/>
      <c r="I66" s="1211"/>
      <c r="J66" s="1212"/>
      <c r="K66" s="1219" t="str">
        <f>Sprachen!L289</f>
        <v>Prüfgebiet</v>
      </c>
      <c r="L66" s="1219"/>
      <c r="M66" s="1219"/>
      <c r="N66" s="1219"/>
      <c r="O66" s="1219"/>
      <c r="P66" s="1219" t="str">
        <f>Sprachen!L220</f>
        <v>Nachforderung/Begründung</v>
      </c>
      <c r="Q66" s="1219"/>
      <c r="R66" s="1219"/>
      <c r="S66" s="1219"/>
      <c r="T66" s="1219"/>
      <c r="U66" s="1219"/>
      <c r="V66" s="1219"/>
      <c r="W66" s="1219"/>
      <c r="X66" s="1219"/>
      <c r="Y66" s="1219"/>
      <c r="Z66" s="1219"/>
      <c r="AA66" s="1219"/>
      <c r="AB66" s="1219"/>
      <c r="AC66" s="1219"/>
      <c r="AD66" s="1219"/>
      <c r="AE66" s="1219"/>
      <c r="AF66" s="1219"/>
      <c r="AG66" s="1219"/>
      <c r="AH66" s="1219"/>
      <c r="AI66" s="1219"/>
      <c r="AJ66" s="1219"/>
      <c r="AK66" s="1219"/>
      <c r="AL66" s="1219"/>
      <c r="AM66" s="1219"/>
      <c r="AN66" s="1220"/>
    </row>
    <row r="67" spans="1:40" ht="24.05" customHeight="1" x14ac:dyDescent="0.25">
      <c r="A67" s="1213"/>
      <c r="B67" s="1214"/>
      <c r="C67" s="1214"/>
      <c r="D67" s="1214"/>
      <c r="E67" s="1214"/>
      <c r="F67" s="1214"/>
      <c r="G67" s="1214"/>
      <c r="H67" s="1214"/>
      <c r="I67" s="1214"/>
      <c r="J67" s="1215"/>
      <c r="K67" s="1786"/>
      <c r="L67" s="1787"/>
      <c r="M67" s="1787"/>
      <c r="N67" s="1787"/>
      <c r="O67" s="1787"/>
      <c r="P67" s="1788"/>
      <c r="Q67" s="1789"/>
      <c r="R67" s="1789"/>
      <c r="S67" s="1789"/>
      <c r="T67" s="1789"/>
      <c r="U67" s="1789"/>
      <c r="V67" s="1789"/>
      <c r="W67" s="1789"/>
      <c r="X67" s="1789"/>
      <c r="Y67" s="1789"/>
      <c r="Z67" s="1789"/>
      <c r="AA67" s="1789"/>
      <c r="AB67" s="1789"/>
      <c r="AC67" s="1789"/>
      <c r="AD67" s="1789"/>
      <c r="AE67" s="1789"/>
      <c r="AF67" s="1789"/>
      <c r="AG67" s="1789"/>
      <c r="AH67" s="1789"/>
      <c r="AI67" s="1789"/>
      <c r="AJ67" s="1789"/>
      <c r="AK67" s="1789"/>
      <c r="AL67" s="1789"/>
      <c r="AM67" s="1789"/>
      <c r="AN67" s="1790"/>
    </row>
    <row r="68" spans="1:40" ht="24.05" customHeight="1" x14ac:dyDescent="0.25">
      <c r="A68" s="1213"/>
      <c r="B68" s="1214"/>
      <c r="C68" s="1214"/>
      <c r="D68" s="1214"/>
      <c r="E68" s="1214"/>
      <c r="F68" s="1214"/>
      <c r="G68" s="1214"/>
      <c r="H68" s="1214"/>
      <c r="I68" s="1214"/>
      <c r="J68" s="1215"/>
      <c r="K68" s="1791"/>
      <c r="L68" s="1792"/>
      <c r="M68" s="1792"/>
      <c r="N68" s="1792"/>
      <c r="O68" s="1792"/>
      <c r="P68" s="1793"/>
      <c r="Q68" s="1793"/>
      <c r="R68" s="1793"/>
      <c r="S68" s="1793"/>
      <c r="T68" s="1793"/>
      <c r="U68" s="1793"/>
      <c r="V68" s="1793"/>
      <c r="W68" s="1793"/>
      <c r="X68" s="1793"/>
      <c r="Y68" s="1793"/>
      <c r="Z68" s="1793"/>
      <c r="AA68" s="1793"/>
      <c r="AB68" s="1793"/>
      <c r="AC68" s="1793"/>
      <c r="AD68" s="1793"/>
      <c r="AE68" s="1793"/>
      <c r="AF68" s="1793"/>
      <c r="AG68" s="1793"/>
      <c r="AH68" s="1793"/>
      <c r="AI68" s="1793"/>
      <c r="AJ68" s="1793"/>
      <c r="AK68" s="1793"/>
      <c r="AL68" s="1793"/>
      <c r="AM68" s="1793"/>
      <c r="AN68" s="1794"/>
    </row>
    <row r="69" spans="1:40" ht="24.05" customHeight="1" x14ac:dyDescent="0.25">
      <c r="A69" s="1213"/>
      <c r="B69" s="1214"/>
      <c r="C69" s="1214"/>
      <c r="D69" s="1214"/>
      <c r="E69" s="1214"/>
      <c r="F69" s="1214"/>
      <c r="G69" s="1214"/>
      <c r="H69" s="1214"/>
      <c r="I69" s="1214"/>
      <c r="J69" s="1215"/>
      <c r="K69" s="1791"/>
      <c r="L69" s="1792"/>
      <c r="M69" s="1792"/>
      <c r="N69" s="1792"/>
      <c r="O69" s="1792"/>
      <c r="P69" s="1793"/>
      <c r="Q69" s="1793"/>
      <c r="R69" s="1793"/>
      <c r="S69" s="1793"/>
      <c r="T69" s="1793"/>
      <c r="U69" s="1793"/>
      <c r="V69" s="1793"/>
      <c r="W69" s="1793"/>
      <c r="X69" s="1793"/>
      <c r="Y69" s="1793"/>
      <c r="Z69" s="1793"/>
      <c r="AA69" s="1793"/>
      <c r="AB69" s="1793"/>
      <c r="AC69" s="1793"/>
      <c r="AD69" s="1793"/>
      <c r="AE69" s="1793"/>
      <c r="AF69" s="1793"/>
      <c r="AG69" s="1793"/>
      <c r="AH69" s="1793"/>
      <c r="AI69" s="1793"/>
      <c r="AJ69" s="1793"/>
      <c r="AK69" s="1793"/>
      <c r="AL69" s="1793"/>
      <c r="AM69" s="1793"/>
      <c r="AN69" s="1794"/>
    </row>
    <row r="70" spans="1:40" ht="24.05" customHeight="1" thickBot="1" x14ac:dyDescent="0.3">
      <c r="A70" s="1216"/>
      <c r="B70" s="1217"/>
      <c r="C70" s="1217"/>
      <c r="D70" s="1217"/>
      <c r="E70" s="1217"/>
      <c r="F70" s="1217"/>
      <c r="G70" s="1217"/>
      <c r="H70" s="1217"/>
      <c r="I70" s="1217"/>
      <c r="J70" s="1218"/>
      <c r="K70" s="1795"/>
      <c r="L70" s="1796"/>
      <c r="M70" s="1796"/>
      <c r="N70" s="1796"/>
      <c r="O70" s="1796"/>
      <c r="P70" s="1797"/>
      <c r="Q70" s="1797"/>
      <c r="R70" s="1797"/>
      <c r="S70" s="1797"/>
      <c r="T70" s="1797"/>
      <c r="U70" s="1797"/>
      <c r="V70" s="1797"/>
      <c r="W70" s="1797"/>
      <c r="X70" s="1797"/>
      <c r="Y70" s="1797"/>
      <c r="Z70" s="1797"/>
      <c r="AA70" s="1797"/>
      <c r="AB70" s="1797"/>
      <c r="AC70" s="1797"/>
      <c r="AD70" s="1797"/>
      <c r="AE70" s="1797"/>
      <c r="AF70" s="1797"/>
      <c r="AG70" s="1797"/>
      <c r="AH70" s="1797"/>
      <c r="AI70" s="1797"/>
      <c r="AJ70" s="1797"/>
      <c r="AK70" s="1797"/>
      <c r="AL70" s="1797"/>
      <c r="AM70" s="1797"/>
      <c r="AN70" s="1798"/>
    </row>
    <row r="71" spans="1:40" ht="15" thickTop="1" thickBot="1" x14ac:dyDescent="0.3">
      <c r="A71" s="1210" t="str">
        <f>Sprachen!L29</f>
        <v>Akzeptanz von Abweichungen 
(ohne Anpassung weiterer Dokumente)</v>
      </c>
      <c r="B71" s="1211"/>
      <c r="C71" s="1211"/>
      <c r="D71" s="1211"/>
      <c r="E71" s="1211"/>
      <c r="F71" s="1211"/>
      <c r="G71" s="1211"/>
      <c r="H71" s="1211"/>
      <c r="I71" s="1211"/>
      <c r="J71" s="1212"/>
      <c r="K71" s="1219" t="str">
        <f>Sprachen!L289</f>
        <v>Prüfgebiet</v>
      </c>
      <c r="L71" s="1219"/>
      <c r="M71" s="1219"/>
      <c r="N71" s="1219"/>
      <c r="O71" s="1219"/>
      <c r="P71" s="1219" t="str">
        <f>Sprachen!L237</f>
        <v>Neue Spezifikation</v>
      </c>
      <c r="Q71" s="1219"/>
      <c r="R71" s="1219"/>
      <c r="S71" s="1219"/>
      <c r="T71" s="1219"/>
      <c r="U71" s="1219"/>
      <c r="V71" s="1219"/>
      <c r="W71" s="1219"/>
      <c r="X71" s="1219"/>
      <c r="Y71" s="1219"/>
      <c r="Z71" s="1219"/>
      <c r="AA71" s="1219"/>
      <c r="AB71" s="1219"/>
      <c r="AC71" s="1219"/>
      <c r="AD71" s="1219"/>
      <c r="AE71" s="1219"/>
      <c r="AF71" s="1219"/>
      <c r="AG71" s="1219"/>
      <c r="AH71" s="1219"/>
      <c r="AI71" s="1219"/>
      <c r="AJ71" s="1219"/>
      <c r="AK71" s="1219"/>
      <c r="AL71" s="1219"/>
      <c r="AM71" s="1219"/>
      <c r="AN71" s="1220"/>
    </row>
    <row r="72" spans="1:40" ht="24.05" customHeight="1" x14ac:dyDescent="0.25">
      <c r="A72" s="1213"/>
      <c r="B72" s="1214"/>
      <c r="C72" s="1214"/>
      <c r="D72" s="1214"/>
      <c r="E72" s="1214"/>
      <c r="F72" s="1214"/>
      <c r="G72" s="1214"/>
      <c r="H72" s="1214"/>
      <c r="I72" s="1214"/>
      <c r="J72" s="1215"/>
      <c r="K72" s="1786"/>
      <c r="L72" s="1787"/>
      <c r="M72" s="1787"/>
      <c r="N72" s="1787"/>
      <c r="O72" s="1787"/>
      <c r="P72" s="1789"/>
      <c r="Q72" s="1789"/>
      <c r="R72" s="1789"/>
      <c r="S72" s="1789"/>
      <c r="T72" s="1789"/>
      <c r="U72" s="1789"/>
      <c r="V72" s="1789"/>
      <c r="W72" s="1789"/>
      <c r="X72" s="1789"/>
      <c r="Y72" s="1789"/>
      <c r="Z72" s="1789"/>
      <c r="AA72" s="1789"/>
      <c r="AB72" s="1789"/>
      <c r="AC72" s="1789"/>
      <c r="AD72" s="1789"/>
      <c r="AE72" s="1789"/>
      <c r="AF72" s="1789"/>
      <c r="AG72" s="1789"/>
      <c r="AH72" s="1789"/>
      <c r="AI72" s="1789"/>
      <c r="AJ72" s="1789"/>
      <c r="AK72" s="1789"/>
      <c r="AL72" s="1789"/>
      <c r="AM72" s="1789"/>
      <c r="AN72" s="1790"/>
    </row>
    <row r="73" spans="1:40" ht="24.05" customHeight="1" x14ac:dyDescent="0.25">
      <c r="A73" s="1213"/>
      <c r="B73" s="1214"/>
      <c r="C73" s="1214"/>
      <c r="D73" s="1214"/>
      <c r="E73" s="1214"/>
      <c r="F73" s="1214"/>
      <c r="G73" s="1214"/>
      <c r="H73" s="1214"/>
      <c r="I73" s="1214"/>
      <c r="J73" s="1215"/>
      <c r="K73" s="1791"/>
      <c r="L73" s="1792"/>
      <c r="M73" s="1792"/>
      <c r="N73" s="1792"/>
      <c r="O73" s="1792"/>
      <c r="P73" s="1793"/>
      <c r="Q73" s="1793"/>
      <c r="R73" s="1793"/>
      <c r="S73" s="1793"/>
      <c r="T73" s="1793"/>
      <c r="U73" s="1793"/>
      <c r="V73" s="1793"/>
      <c r="W73" s="1793"/>
      <c r="X73" s="1793"/>
      <c r="Y73" s="1793"/>
      <c r="Z73" s="1793"/>
      <c r="AA73" s="1793"/>
      <c r="AB73" s="1793"/>
      <c r="AC73" s="1793"/>
      <c r="AD73" s="1793"/>
      <c r="AE73" s="1793"/>
      <c r="AF73" s="1793"/>
      <c r="AG73" s="1793"/>
      <c r="AH73" s="1793"/>
      <c r="AI73" s="1793"/>
      <c r="AJ73" s="1793"/>
      <c r="AK73" s="1793"/>
      <c r="AL73" s="1793"/>
      <c r="AM73" s="1793"/>
      <c r="AN73" s="1794"/>
    </row>
    <row r="74" spans="1:40" ht="24.05" customHeight="1" x14ac:dyDescent="0.25">
      <c r="A74" s="1213"/>
      <c r="B74" s="1214"/>
      <c r="C74" s="1214"/>
      <c r="D74" s="1214"/>
      <c r="E74" s="1214"/>
      <c r="F74" s="1214"/>
      <c r="G74" s="1214"/>
      <c r="H74" s="1214"/>
      <c r="I74" s="1214"/>
      <c r="J74" s="1215"/>
      <c r="K74" s="1791"/>
      <c r="L74" s="1792"/>
      <c r="M74" s="1792"/>
      <c r="N74" s="1792"/>
      <c r="O74" s="1792"/>
      <c r="P74" s="1793"/>
      <c r="Q74" s="1793"/>
      <c r="R74" s="1793"/>
      <c r="S74" s="1793"/>
      <c r="T74" s="1793"/>
      <c r="U74" s="1793"/>
      <c r="V74" s="1793"/>
      <c r="W74" s="1793"/>
      <c r="X74" s="1793"/>
      <c r="Y74" s="1793"/>
      <c r="Z74" s="1793"/>
      <c r="AA74" s="1793"/>
      <c r="AB74" s="1793"/>
      <c r="AC74" s="1793"/>
      <c r="AD74" s="1793"/>
      <c r="AE74" s="1793"/>
      <c r="AF74" s="1793"/>
      <c r="AG74" s="1793"/>
      <c r="AH74" s="1793"/>
      <c r="AI74" s="1793"/>
      <c r="AJ74" s="1793"/>
      <c r="AK74" s="1793"/>
      <c r="AL74" s="1793"/>
      <c r="AM74" s="1793"/>
      <c r="AN74" s="1794"/>
    </row>
    <row r="75" spans="1:40" ht="24.05" customHeight="1" thickBot="1" x14ac:dyDescent="0.3">
      <c r="A75" s="1216"/>
      <c r="B75" s="1217"/>
      <c r="C75" s="1217"/>
      <c r="D75" s="1217"/>
      <c r="E75" s="1217"/>
      <c r="F75" s="1217"/>
      <c r="G75" s="1217"/>
      <c r="H75" s="1217"/>
      <c r="I75" s="1217"/>
      <c r="J75" s="1218"/>
      <c r="K75" s="1795"/>
      <c r="L75" s="1796"/>
      <c r="M75" s="1796"/>
      <c r="N75" s="1796"/>
      <c r="O75" s="1796"/>
      <c r="P75" s="1797"/>
      <c r="Q75" s="1797"/>
      <c r="R75" s="1797"/>
      <c r="S75" s="1797"/>
      <c r="T75" s="1797"/>
      <c r="U75" s="1797"/>
      <c r="V75" s="1797"/>
      <c r="W75" s="1797"/>
      <c r="X75" s="1797"/>
      <c r="Y75" s="1797"/>
      <c r="Z75" s="1797"/>
      <c r="AA75" s="1797"/>
      <c r="AB75" s="1797"/>
      <c r="AC75" s="1797"/>
      <c r="AD75" s="1797"/>
      <c r="AE75" s="1797"/>
      <c r="AF75" s="1797"/>
      <c r="AG75" s="1797"/>
      <c r="AH75" s="1797"/>
      <c r="AI75" s="1797"/>
      <c r="AJ75" s="1797"/>
      <c r="AK75" s="1797"/>
      <c r="AL75" s="1797"/>
      <c r="AM75" s="1797"/>
      <c r="AN75" s="1798"/>
    </row>
    <row r="76" spans="1:40" ht="15" thickTop="1" thickBot="1" x14ac:dyDescent="0.3">
      <c r="A76" s="1210" t="str">
        <f>Sprachen!L23</f>
        <v>Abweich-          genehmigung</v>
      </c>
      <c r="B76" s="1211"/>
      <c r="C76" s="1211"/>
      <c r="D76" s="1211"/>
      <c r="E76" s="1211"/>
      <c r="F76" s="1211"/>
      <c r="G76" s="1211"/>
      <c r="H76" s="1211"/>
      <c r="I76" s="1211"/>
      <c r="J76" s="1212"/>
      <c r="K76" s="1219" t="str">
        <f>Sprachen!L289</f>
        <v>Prüfgebiet</v>
      </c>
      <c r="L76" s="1219"/>
      <c r="M76" s="1219"/>
      <c r="N76" s="1219"/>
      <c r="O76" s="1219"/>
      <c r="P76" s="1241" t="str">
        <f>Sprachen!L22</f>
        <v>Abweichgenehmigung</v>
      </c>
      <c r="Q76" s="1242"/>
      <c r="R76" s="1242"/>
      <c r="S76" s="1242"/>
      <c r="T76" s="1242"/>
      <c r="U76" s="1242"/>
      <c r="V76" s="1242"/>
      <c r="W76" s="1242"/>
      <c r="X76" s="1242"/>
      <c r="Y76" s="1242"/>
      <c r="Z76" s="1242"/>
      <c r="AA76" s="1242"/>
      <c r="AB76" s="1242"/>
      <c r="AC76" s="1242"/>
      <c r="AD76" s="1242"/>
      <c r="AE76" s="1242"/>
      <c r="AF76" s="1242"/>
      <c r="AG76" s="1242"/>
      <c r="AH76" s="1242"/>
      <c r="AI76" s="1243"/>
      <c r="AJ76" s="1241" t="str">
        <f>Sprachen!L160</f>
        <v>Gültigkeit</v>
      </c>
      <c r="AK76" s="1242"/>
      <c r="AL76" s="1242"/>
      <c r="AM76" s="1242"/>
      <c r="AN76" s="1807"/>
    </row>
    <row r="77" spans="1:40" ht="24.05" customHeight="1" x14ac:dyDescent="0.25">
      <c r="A77" s="1213"/>
      <c r="B77" s="1214"/>
      <c r="C77" s="1214"/>
      <c r="D77" s="1214"/>
      <c r="E77" s="1214"/>
      <c r="F77" s="1214"/>
      <c r="G77" s="1214"/>
      <c r="H77" s="1214"/>
      <c r="I77" s="1214"/>
      <c r="J77" s="1215"/>
      <c r="K77" s="1786"/>
      <c r="L77" s="1787"/>
      <c r="M77" s="1787"/>
      <c r="N77" s="1787"/>
      <c r="O77" s="1787"/>
      <c r="P77" s="1799"/>
      <c r="Q77" s="1800"/>
      <c r="R77" s="1800"/>
      <c r="S77" s="1800"/>
      <c r="T77" s="1800"/>
      <c r="U77" s="1800"/>
      <c r="V77" s="1800"/>
      <c r="W77" s="1800"/>
      <c r="X77" s="1800"/>
      <c r="Y77" s="1800"/>
      <c r="Z77" s="1800"/>
      <c r="AA77" s="1800"/>
      <c r="AB77" s="1800"/>
      <c r="AC77" s="1800"/>
      <c r="AD77" s="1800"/>
      <c r="AE77" s="1800"/>
      <c r="AF77" s="1800"/>
      <c r="AG77" s="1800"/>
      <c r="AH77" s="1800"/>
      <c r="AI77" s="1801"/>
      <c r="AJ77" s="1799"/>
      <c r="AK77" s="1800"/>
      <c r="AL77" s="1800"/>
      <c r="AM77" s="1800"/>
      <c r="AN77" s="1802"/>
    </row>
    <row r="78" spans="1:40" ht="24.05" customHeight="1" x14ac:dyDescent="0.25">
      <c r="A78" s="1213"/>
      <c r="B78" s="1214"/>
      <c r="C78" s="1214"/>
      <c r="D78" s="1214"/>
      <c r="E78" s="1214"/>
      <c r="F78" s="1214"/>
      <c r="G78" s="1214"/>
      <c r="H78" s="1214"/>
      <c r="I78" s="1214"/>
      <c r="J78" s="1215"/>
      <c r="K78" s="1791"/>
      <c r="L78" s="1792"/>
      <c r="M78" s="1792"/>
      <c r="N78" s="1792"/>
      <c r="O78" s="1792"/>
      <c r="P78" s="1803"/>
      <c r="Q78" s="1804"/>
      <c r="R78" s="1804"/>
      <c r="S78" s="1804"/>
      <c r="T78" s="1804"/>
      <c r="U78" s="1804"/>
      <c r="V78" s="1804"/>
      <c r="W78" s="1804"/>
      <c r="X78" s="1804"/>
      <c r="Y78" s="1804"/>
      <c r="Z78" s="1804"/>
      <c r="AA78" s="1804"/>
      <c r="AB78" s="1804"/>
      <c r="AC78" s="1804"/>
      <c r="AD78" s="1804"/>
      <c r="AE78" s="1804"/>
      <c r="AF78" s="1804"/>
      <c r="AG78" s="1804"/>
      <c r="AH78" s="1804"/>
      <c r="AI78" s="1805"/>
      <c r="AJ78" s="1803"/>
      <c r="AK78" s="1804"/>
      <c r="AL78" s="1804"/>
      <c r="AM78" s="1804"/>
      <c r="AN78" s="1806"/>
    </row>
    <row r="79" spans="1:40" ht="24.05" customHeight="1" x14ac:dyDescent="0.25">
      <c r="A79" s="1213"/>
      <c r="B79" s="1214"/>
      <c r="C79" s="1214"/>
      <c r="D79" s="1214"/>
      <c r="E79" s="1214"/>
      <c r="F79" s="1214"/>
      <c r="G79" s="1214"/>
      <c r="H79" s="1214"/>
      <c r="I79" s="1214"/>
      <c r="J79" s="1215"/>
      <c r="K79" s="1791"/>
      <c r="L79" s="1792"/>
      <c r="M79" s="1792"/>
      <c r="N79" s="1792"/>
      <c r="O79" s="1792"/>
      <c r="P79" s="1803"/>
      <c r="Q79" s="1804"/>
      <c r="R79" s="1804"/>
      <c r="S79" s="1804"/>
      <c r="T79" s="1804"/>
      <c r="U79" s="1804"/>
      <c r="V79" s="1804"/>
      <c r="W79" s="1804"/>
      <c r="X79" s="1804"/>
      <c r="Y79" s="1804"/>
      <c r="Z79" s="1804"/>
      <c r="AA79" s="1804"/>
      <c r="AB79" s="1804"/>
      <c r="AC79" s="1804"/>
      <c r="AD79" s="1804"/>
      <c r="AE79" s="1804"/>
      <c r="AF79" s="1804"/>
      <c r="AG79" s="1804"/>
      <c r="AH79" s="1804"/>
      <c r="AI79" s="1805"/>
      <c r="AJ79" s="1803"/>
      <c r="AK79" s="1804"/>
      <c r="AL79" s="1804"/>
      <c r="AM79" s="1804"/>
      <c r="AN79" s="1806"/>
    </row>
    <row r="80" spans="1:40" ht="24.05" customHeight="1" thickBot="1" x14ac:dyDescent="0.3">
      <c r="A80" s="1216"/>
      <c r="B80" s="1217"/>
      <c r="C80" s="1217"/>
      <c r="D80" s="1217"/>
      <c r="E80" s="1217"/>
      <c r="F80" s="1217"/>
      <c r="G80" s="1217"/>
      <c r="H80" s="1217"/>
      <c r="I80" s="1217"/>
      <c r="J80" s="1218"/>
      <c r="K80" s="1795"/>
      <c r="L80" s="1796"/>
      <c r="M80" s="1796"/>
      <c r="N80" s="1796"/>
      <c r="O80" s="1796"/>
      <c r="P80" s="1810"/>
      <c r="Q80" s="1811"/>
      <c r="R80" s="1811"/>
      <c r="S80" s="1811"/>
      <c r="T80" s="1811"/>
      <c r="U80" s="1811"/>
      <c r="V80" s="1811"/>
      <c r="W80" s="1811"/>
      <c r="X80" s="1811"/>
      <c r="Y80" s="1811"/>
      <c r="Z80" s="1811"/>
      <c r="AA80" s="1811"/>
      <c r="AB80" s="1811"/>
      <c r="AC80" s="1811"/>
      <c r="AD80" s="1811"/>
      <c r="AE80" s="1811"/>
      <c r="AF80" s="1811"/>
      <c r="AG80" s="1811"/>
      <c r="AH80" s="1811"/>
      <c r="AI80" s="1812"/>
      <c r="AJ80" s="1810"/>
      <c r="AK80" s="1811"/>
      <c r="AL80" s="1811"/>
      <c r="AM80" s="1811"/>
      <c r="AN80" s="1813"/>
    </row>
    <row r="81" spans="1:52" ht="14.4" thickTop="1" x14ac:dyDescent="0.25">
      <c r="A81" s="412" t="str">
        <f>Sprachen!L234</f>
        <v>Name</v>
      </c>
      <c r="B81" s="413"/>
      <c r="C81" s="414"/>
      <c r="D81" s="414"/>
      <c r="E81" s="414"/>
      <c r="F81" s="414"/>
      <c r="G81" s="414"/>
      <c r="H81" s="415"/>
      <c r="I81" s="1019" t="str">
        <f>IF('PPF Abstimmung'!I270&lt;&gt;"",'PPF Abstimmung'!I270,"")</f>
        <v/>
      </c>
      <c r="J81" s="1020"/>
      <c r="K81" s="1020"/>
      <c r="L81" s="1020"/>
      <c r="M81" s="1020"/>
      <c r="N81" s="1020"/>
      <c r="O81" s="1020"/>
      <c r="P81" s="1020"/>
      <c r="Q81" s="1020"/>
      <c r="R81" s="1020"/>
      <c r="S81" s="1020"/>
      <c r="T81" s="1020"/>
      <c r="U81" s="1021"/>
      <c r="V81" s="419" t="str">
        <f>Sprachen!L61</f>
        <v>Bemerkung</v>
      </c>
      <c r="W81" s="420"/>
      <c r="X81" s="420"/>
      <c r="Y81" s="420"/>
      <c r="Z81" s="421"/>
      <c r="AA81" s="1765"/>
      <c r="AB81" s="1765"/>
      <c r="AC81" s="1765"/>
      <c r="AD81" s="1765"/>
      <c r="AE81" s="1765"/>
      <c r="AF81" s="1765"/>
      <c r="AG81" s="1765"/>
      <c r="AH81" s="1765"/>
      <c r="AI81" s="1765"/>
      <c r="AJ81" s="1765"/>
      <c r="AK81" s="1765"/>
      <c r="AL81" s="1765"/>
      <c r="AM81" s="1765"/>
      <c r="AN81" s="1766"/>
    </row>
    <row r="82" spans="1:52" x14ac:dyDescent="0.25">
      <c r="A82" s="391" t="str">
        <f>Sprachen!L20</f>
        <v>Abteilung</v>
      </c>
      <c r="B82" s="392"/>
      <c r="C82" s="393"/>
      <c r="D82" s="393"/>
      <c r="E82" s="393"/>
      <c r="F82" s="393"/>
      <c r="G82" s="393"/>
      <c r="H82" s="394"/>
      <c r="I82" s="1009" t="str">
        <f>IF('PPF Abstimmung'!I271&lt;&gt;"",'PPF Abstimmung'!I271,"")</f>
        <v/>
      </c>
      <c r="J82" s="1010"/>
      <c r="K82" s="1010"/>
      <c r="L82" s="1010"/>
      <c r="M82" s="1010"/>
      <c r="N82" s="1010"/>
      <c r="O82" s="1010"/>
      <c r="P82" s="1010"/>
      <c r="Q82" s="1010"/>
      <c r="R82" s="1010"/>
      <c r="S82" s="1010"/>
      <c r="T82" s="1010"/>
      <c r="U82" s="1011"/>
      <c r="V82" s="422"/>
      <c r="W82" s="423"/>
      <c r="X82" s="423"/>
      <c r="Y82" s="423"/>
      <c r="Z82" s="424"/>
      <c r="AA82" s="1767"/>
      <c r="AB82" s="1767"/>
      <c r="AC82" s="1767"/>
      <c r="AD82" s="1767"/>
      <c r="AE82" s="1767"/>
      <c r="AF82" s="1767"/>
      <c r="AG82" s="1767"/>
      <c r="AH82" s="1767"/>
      <c r="AI82" s="1767"/>
      <c r="AJ82" s="1767"/>
      <c r="AK82" s="1767"/>
      <c r="AL82" s="1767"/>
      <c r="AM82" s="1767"/>
      <c r="AN82" s="1768"/>
    </row>
    <row r="83" spans="1:52" x14ac:dyDescent="0.25">
      <c r="A83" s="391" t="str">
        <f>Sprachen!L343</f>
        <v>Telefon</v>
      </c>
      <c r="B83" s="392"/>
      <c r="C83" s="393"/>
      <c r="D83" s="393"/>
      <c r="E83" s="393"/>
      <c r="F83" s="393"/>
      <c r="G83" s="393"/>
      <c r="H83" s="394"/>
      <c r="I83" s="1009" t="str">
        <f>IF('PPF Abstimmung'!I272&lt;&gt;"",'PPF Abstimmung'!I272,"")</f>
        <v/>
      </c>
      <c r="J83" s="1010"/>
      <c r="K83" s="1010"/>
      <c r="L83" s="1010"/>
      <c r="M83" s="1010"/>
      <c r="N83" s="1010"/>
      <c r="O83" s="1010"/>
      <c r="P83" s="1010"/>
      <c r="Q83" s="1010"/>
      <c r="R83" s="1010"/>
      <c r="S83" s="1010"/>
      <c r="T83" s="1010"/>
      <c r="U83" s="1011"/>
      <c r="V83" s="422"/>
      <c r="W83" s="423"/>
      <c r="X83" s="423"/>
      <c r="Y83" s="423"/>
      <c r="Z83" s="424"/>
      <c r="AA83" s="1767"/>
      <c r="AB83" s="1767"/>
      <c r="AC83" s="1767"/>
      <c r="AD83" s="1767"/>
      <c r="AE83" s="1767"/>
      <c r="AF83" s="1767"/>
      <c r="AG83" s="1767"/>
      <c r="AH83" s="1767"/>
      <c r="AI83" s="1767"/>
      <c r="AJ83" s="1767"/>
      <c r="AK83" s="1767"/>
      <c r="AL83" s="1767"/>
      <c r="AM83" s="1767"/>
      <c r="AN83" s="1768"/>
    </row>
    <row r="84" spans="1:52" x14ac:dyDescent="0.25">
      <c r="A84" s="391" t="str">
        <f>Sprachen!L119</f>
        <v>E-Mail/Fax-Nr.</v>
      </c>
      <c r="B84" s="392"/>
      <c r="C84" s="393"/>
      <c r="D84" s="393"/>
      <c r="E84" s="393"/>
      <c r="F84" s="393"/>
      <c r="G84" s="393"/>
      <c r="H84" s="394"/>
      <c r="I84" s="1009" t="str">
        <f>IF('PPF Abstimmung'!I273&lt;&gt;"",'PPF Abstimmung'!I273,"")</f>
        <v/>
      </c>
      <c r="J84" s="1010"/>
      <c r="K84" s="1010"/>
      <c r="L84" s="1010"/>
      <c r="M84" s="1010"/>
      <c r="N84" s="1010"/>
      <c r="O84" s="1010"/>
      <c r="P84" s="1010"/>
      <c r="Q84" s="1010"/>
      <c r="R84" s="1010"/>
      <c r="S84" s="1010"/>
      <c r="T84" s="1010"/>
      <c r="U84" s="1011"/>
      <c r="V84" s="422"/>
      <c r="W84" s="423"/>
      <c r="X84" s="423"/>
      <c r="Y84" s="423"/>
      <c r="Z84" s="424"/>
      <c r="AA84" s="1769"/>
      <c r="AB84" s="1769"/>
      <c r="AC84" s="1769"/>
      <c r="AD84" s="1769"/>
      <c r="AE84" s="1769"/>
      <c r="AF84" s="1769"/>
      <c r="AG84" s="1769"/>
      <c r="AH84" s="1769"/>
      <c r="AI84" s="1769"/>
      <c r="AJ84" s="1769"/>
      <c r="AK84" s="1769"/>
      <c r="AL84" s="1769"/>
      <c r="AM84" s="1769"/>
      <c r="AN84" s="1770"/>
    </row>
    <row r="85" spans="1:52" ht="29.95" customHeight="1" thickBot="1" x14ac:dyDescent="0.3">
      <c r="A85" s="398" t="str">
        <f>Sprachen!L91</f>
        <v>Datum</v>
      </c>
      <c r="B85" s="399"/>
      <c r="C85" s="400"/>
      <c r="D85" s="400"/>
      <c r="E85" s="400"/>
      <c r="F85" s="400"/>
      <c r="G85" s="400"/>
      <c r="H85" s="401"/>
      <c r="I85" s="1760" t="str">
        <f>IF('PPF-Bewertung'!I149&lt;&gt;"",'PPF-Bewertung'!I149,"")</f>
        <v/>
      </c>
      <c r="J85" s="1808"/>
      <c r="K85" s="1808"/>
      <c r="L85" s="1808"/>
      <c r="M85" s="1808"/>
      <c r="N85" s="1808"/>
      <c r="O85" s="1808"/>
      <c r="P85" s="1808"/>
      <c r="Q85" s="1808"/>
      <c r="R85" s="1808"/>
      <c r="S85" s="1808"/>
      <c r="T85" s="1808"/>
      <c r="U85" s="1809"/>
      <c r="V85" s="402" t="str">
        <f>Sprachen!L348</f>
        <v>Unterschrift</v>
      </c>
      <c r="W85" s="403"/>
      <c r="X85" s="403"/>
      <c r="Y85" s="403"/>
      <c r="Z85" s="404"/>
      <c r="AA85" s="1763"/>
      <c r="AB85" s="1763"/>
      <c r="AC85" s="1763"/>
      <c r="AD85" s="1763"/>
      <c r="AE85" s="1763"/>
      <c r="AF85" s="1763"/>
      <c r="AG85" s="1763"/>
      <c r="AH85" s="1763"/>
      <c r="AI85" s="1763"/>
      <c r="AJ85" s="1763"/>
      <c r="AK85" s="1763"/>
      <c r="AL85" s="1763"/>
      <c r="AM85" s="1763"/>
      <c r="AN85" s="1764"/>
      <c r="AZ85" s="58"/>
    </row>
    <row r="86" spans="1:52" ht="14.4" thickTop="1" x14ac:dyDescent="0.25"/>
  </sheetData>
  <mergeCells count="349">
    <mergeCell ref="I83:U83"/>
    <mergeCell ref="A84:H84"/>
    <mergeCell ref="I84:U84"/>
    <mergeCell ref="A85:H85"/>
    <mergeCell ref="I85:U85"/>
    <mergeCell ref="V85:Z85"/>
    <mergeCell ref="K80:O80"/>
    <mergeCell ref="P80:AI80"/>
    <mergeCell ref="AJ80:AN80"/>
    <mergeCell ref="A81:H81"/>
    <mergeCell ref="I81:U81"/>
    <mergeCell ref="V81:Z84"/>
    <mergeCell ref="AA81:AN84"/>
    <mergeCell ref="A82:H82"/>
    <mergeCell ref="I82:U82"/>
    <mergeCell ref="A83:H83"/>
    <mergeCell ref="A76:J80"/>
    <mergeCell ref="K79:O79"/>
    <mergeCell ref="P79:AI79"/>
    <mergeCell ref="AJ79:AN79"/>
    <mergeCell ref="AA85:AN85"/>
    <mergeCell ref="A71:J75"/>
    <mergeCell ref="K71:O71"/>
    <mergeCell ref="P71:AN71"/>
    <mergeCell ref="K72:O72"/>
    <mergeCell ref="P72:AN72"/>
    <mergeCell ref="K73:O73"/>
    <mergeCell ref="P77:AI77"/>
    <mergeCell ref="AJ77:AN77"/>
    <mergeCell ref="K78:O78"/>
    <mergeCell ref="P78:AI78"/>
    <mergeCell ref="AJ78:AN78"/>
    <mergeCell ref="P73:AN73"/>
    <mergeCell ref="K74:O74"/>
    <mergeCell ref="P74:AN74"/>
    <mergeCell ref="K75:O75"/>
    <mergeCell ref="P75:AN75"/>
    <mergeCell ref="K76:O76"/>
    <mergeCell ref="P76:AI76"/>
    <mergeCell ref="AJ76:AN76"/>
    <mergeCell ref="K77:O77"/>
    <mergeCell ref="A65:J65"/>
    <mergeCell ref="K65:AN65"/>
    <mergeCell ref="A66:J70"/>
    <mergeCell ref="K66:O66"/>
    <mergeCell ref="P66:AN66"/>
    <mergeCell ref="K67:O67"/>
    <mergeCell ref="P67:AN67"/>
    <mergeCell ref="K68:O68"/>
    <mergeCell ref="P68:AN68"/>
    <mergeCell ref="K69:O69"/>
    <mergeCell ref="P69:AN69"/>
    <mergeCell ref="K70:O70"/>
    <mergeCell ref="P70:AN70"/>
    <mergeCell ref="A61:AN61"/>
    <mergeCell ref="A62:R62"/>
    <mergeCell ref="S62:T62"/>
    <mergeCell ref="U62:AL62"/>
    <mergeCell ref="AM62:AN62"/>
    <mergeCell ref="A63:R63"/>
    <mergeCell ref="S63:T63"/>
    <mergeCell ref="U63:AL64"/>
    <mergeCell ref="AM63:AN64"/>
    <mergeCell ref="A64:R64"/>
    <mergeCell ref="S64:T64"/>
    <mergeCell ref="A60:AN60"/>
    <mergeCell ref="A54:AN54"/>
    <mergeCell ref="A55:H55"/>
    <mergeCell ref="I55:U55"/>
    <mergeCell ref="V55:Z58"/>
    <mergeCell ref="AA55:AN58"/>
    <mergeCell ref="A56:H56"/>
    <mergeCell ref="I56:U56"/>
    <mergeCell ref="A57:H57"/>
    <mergeCell ref="I57:U57"/>
    <mergeCell ref="A58:H58"/>
    <mergeCell ref="A50:AN50"/>
    <mergeCell ref="A51:AN51"/>
    <mergeCell ref="A52:AN52"/>
    <mergeCell ref="A53:R53"/>
    <mergeCell ref="S53:T53"/>
    <mergeCell ref="U53:AL53"/>
    <mergeCell ref="AM53:AN53"/>
    <mergeCell ref="I58:U58"/>
    <mergeCell ref="A59:H59"/>
    <mergeCell ref="I59:U59"/>
    <mergeCell ref="V59:Z59"/>
    <mergeCell ref="AA59:AN59"/>
    <mergeCell ref="Y48:AA48"/>
    <mergeCell ref="AB48:AJ48"/>
    <mergeCell ref="AK48:AN48"/>
    <mergeCell ref="A49:L49"/>
    <mergeCell ref="M49:N49"/>
    <mergeCell ref="O49:P49"/>
    <mergeCell ref="Q49:R49"/>
    <mergeCell ref="S49:U49"/>
    <mergeCell ref="V49:X49"/>
    <mergeCell ref="Y49:AA49"/>
    <mergeCell ref="A48:L48"/>
    <mergeCell ref="M48:N48"/>
    <mergeCell ref="O48:P48"/>
    <mergeCell ref="Q48:R48"/>
    <mergeCell ref="S48:U48"/>
    <mergeCell ref="V48:X48"/>
    <mergeCell ref="AB49:AJ49"/>
    <mergeCell ref="AK49:AN49"/>
    <mergeCell ref="A46:AN46"/>
    <mergeCell ref="A47:AN47"/>
    <mergeCell ref="B43:F43"/>
    <mergeCell ref="G43:P43"/>
    <mergeCell ref="Q43:AA43"/>
    <mergeCell ref="AF43:AN43"/>
    <mergeCell ref="B44:F44"/>
    <mergeCell ref="G44:P44"/>
    <mergeCell ref="Q44:AA44"/>
    <mergeCell ref="AF44:AN44"/>
    <mergeCell ref="Q41:AA41"/>
    <mergeCell ref="AF41:AN41"/>
    <mergeCell ref="B42:F42"/>
    <mergeCell ref="G42:P42"/>
    <mergeCell ref="Q42:AA42"/>
    <mergeCell ref="AF42:AN42"/>
    <mergeCell ref="A38:AN38"/>
    <mergeCell ref="A39:A45"/>
    <mergeCell ref="B39:F40"/>
    <mergeCell ref="G39:P40"/>
    <mergeCell ref="Q39:AA40"/>
    <mergeCell ref="AB39:AC39"/>
    <mergeCell ref="AD39:AE39"/>
    <mergeCell ref="AF39:AN40"/>
    <mergeCell ref="B41:F41"/>
    <mergeCell ref="G41:P41"/>
    <mergeCell ref="B45:F45"/>
    <mergeCell ref="G45:P45"/>
    <mergeCell ref="Q45:AA45"/>
    <mergeCell ref="AF45:AN45"/>
    <mergeCell ref="A26:A35"/>
    <mergeCell ref="AF36:AN36"/>
    <mergeCell ref="A37:C37"/>
    <mergeCell ref="D37:L37"/>
    <mergeCell ref="M37:N37"/>
    <mergeCell ref="O37:P37"/>
    <mergeCell ref="Q37:R37"/>
    <mergeCell ref="S37:T37"/>
    <mergeCell ref="U37:AA37"/>
    <mergeCell ref="AB37:AE37"/>
    <mergeCell ref="AF37:AN37"/>
    <mergeCell ref="A36:C36"/>
    <mergeCell ref="D36:F36"/>
    <mergeCell ref="G36:L36"/>
    <mergeCell ref="M36:N36"/>
    <mergeCell ref="O36:P36"/>
    <mergeCell ref="Q36:R36"/>
    <mergeCell ref="S36:T36"/>
    <mergeCell ref="U36:AA36"/>
    <mergeCell ref="AB36:AE36"/>
    <mergeCell ref="B35:C35"/>
    <mergeCell ref="D35:L35"/>
    <mergeCell ref="M35:N35"/>
    <mergeCell ref="O35:P35"/>
    <mergeCell ref="Q35:R35"/>
    <mergeCell ref="S35:T35"/>
    <mergeCell ref="U35:AA35"/>
    <mergeCell ref="AB35:AE35"/>
    <mergeCell ref="AF35:AN35"/>
    <mergeCell ref="U33:AA33"/>
    <mergeCell ref="AB33:AE33"/>
    <mergeCell ref="AF33:AN33"/>
    <mergeCell ref="B34:C34"/>
    <mergeCell ref="D34:L34"/>
    <mergeCell ref="M34:N34"/>
    <mergeCell ref="O34:P34"/>
    <mergeCell ref="Q34:R34"/>
    <mergeCell ref="S34:T34"/>
    <mergeCell ref="U34:AA34"/>
    <mergeCell ref="B33:C33"/>
    <mergeCell ref="D33:L33"/>
    <mergeCell ref="M33:N33"/>
    <mergeCell ref="O33:P33"/>
    <mergeCell ref="Q33:R33"/>
    <mergeCell ref="S33:T33"/>
    <mergeCell ref="AB34:AE34"/>
    <mergeCell ref="AF34:AN34"/>
    <mergeCell ref="B32:C32"/>
    <mergeCell ref="D32:L32"/>
    <mergeCell ref="M32:N32"/>
    <mergeCell ref="O32:P32"/>
    <mergeCell ref="Q32:R32"/>
    <mergeCell ref="S32:T32"/>
    <mergeCell ref="U32:AA32"/>
    <mergeCell ref="AB32:AE32"/>
    <mergeCell ref="AF32:AN32"/>
    <mergeCell ref="B31:C31"/>
    <mergeCell ref="D31:L31"/>
    <mergeCell ref="M31:N31"/>
    <mergeCell ref="O31:P31"/>
    <mergeCell ref="Q31:R31"/>
    <mergeCell ref="S31:T31"/>
    <mergeCell ref="U31:AA31"/>
    <mergeCell ref="AB31:AE31"/>
    <mergeCell ref="AF31:AN31"/>
    <mergeCell ref="Q29:R29"/>
    <mergeCell ref="S29:T29"/>
    <mergeCell ref="U29:AA29"/>
    <mergeCell ref="AB29:AE29"/>
    <mergeCell ref="AF29:AN29"/>
    <mergeCell ref="B30:C30"/>
    <mergeCell ref="D30:L30"/>
    <mergeCell ref="M30:N30"/>
    <mergeCell ref="O30:P30"/>
    <mergeCell ref="Q30:R30"/>
    <mergeCell ref="AB30:AE30"/>
    <mergeCell ref="AF30:AN30"/>
    <mergeCell ref="AW27:AW37"/>
    <mergeCell ref="AX27:AX37"/>
    <mergeCell ref="AY27:AY37"/>
    <mergeCell ref="B28:C28"/>
    <mergeCell ref="D28:L28"/>
    <mergeCell ref="M28:N28"/>
    <mergeCell ref="O28:P28"/>
    <mergeCell ref="Q28:R28"/>
    <mergeCell ref="S28:T28"/>
    <mergeCell ref="U28:AA28"/>
    <mergeCell ref="S27:T27"/>
    <mergeCell ref="U27:AA27"/>
    <mergeCell ref="AB27:AE27"/>
    <mergeCell ref="AF27:AN27"/>
    <mergeCell ref="AU27:AU37"/>
    <mergeCell ref="AV27:AV37"/>
    <mergeCell ref="AB28:AE28"/>
    <mergeCell ref="AF28:AN28"/>
    <mergeCell ref="S30:T30"/>
    <mergeCell ref="U30:AA30"/>
    <mergeCell ref="B29:C29"/>
    <mergeCell ref="D29:L29"/>
    <mergeCell ref="M29:N29"/>
    <mergeCell ref="O29:P29"/>
    <mergeCell ref="Q26:R26"/>
    <mergeCell ref="S26:T26"/>
    <mergeCell ref="U26:AA26"/>
    <mergeCell ref="AB26:AE26"/>
    <mergeCell ref="AF26:AN26"/>
    <mergeCell ref="B27:C27"/>
    <mergeCell ref="D27:L27"/>
    <mergeCell ref="M27:N27"/>
    <mergeCell ref="O27:P27"/>
    <mergeCell ref="Q27:R27"/>
    <mergeCell ref="B26:C26"/>
    <mergeCell ref="D26:F26"/>
    <mergeCell ref="G26:L26"/>
    <mergeCell ref="M26:N26"/>
    <mergeCell ref="O26:P26"/>
    <mergeCell ref="A23:A24"/>
    <mergeCell ref="B23:C23"/>
    <mergeCell ref="D23:AN23"/>
    <mergeCell ref="B24:C24"/>
    <mergeCell ref="D24:AN24"/>
    <mergeCell ref="A25:AN25"/>
    <mergeCell ref="AF21:AN21"/>
    <mergeCell ref="B22:C22"/>
    <mergeCell ref="D22:J22"/>
    <mergeCell ref="K22:N22"/>
    <mergeCell ref="O22:R22"/>
    <mergeCell ref="S22:V22"/>
    <mergeCell ref="W22:Z22"/>
    <mergeCell ref="AF22:AN22"/>
    <mergeCell ref="B21:C21"/>
    <mergeCell ref="D21:J21"/>
    <mergeCell ref="K21:N21"/>
    <mergeCell ref="O21:R21"/>
    <mergeCell ref="S21:V21"/>
    <mergeCell ref="W21:Z21"/>
    <mergeCell ref="AF18:AN19"/>
    <mergeCell ref="B20:C20"/>
    <mergeCell ref="D20:J20"/>
    <mergeCell ref="K20:N20"/>
    <mergeCell ref="O20:R20"/>
    <mergeCell ref="S20:V20"/>
    <mergeCell ref="W20:Z20"/>
    <mergeCell ref="AF20:AN20"/>
    <mergeCell ref="A17:AN17"/>
    <mergeCell ref="A18:A22"/>
    <mergeCell ref="B18:C19"/>
    <mergeCell ref="D18:J19"/>
    <mergeCell ref="K18:N19"/>
    <mergeCell ref="O18:R19"/>
    <mergeCell ref="S18:V19"/>
    <mergeCell ref="W18:Z19"/>
    <mergeCell ref="AA18:AB18"/>
    <mergeCell ref="AC18:AE18"/>
    <mergeCell ref="A12:N12"/>
    <mergeCell ref="A13:AN13"/>
    <mergeCell ref="A14:AN14"/>
    <mergeCell ref="A15:U15"/>
    <mergeCell ref="V15:AN15"/>
    <mergeCell ref="A16:U16"/>
    <mergeCell ref="V16:AN16"/>
    <mergeCell ref="A11:G11"/>
    <mergeCell ref="H11:N11"/>
    <mergeCell ref="O11:U11"/>
    <mergeCell ref="V11:AA11"/>
    <mergeCell ref="AB11:AH11"/>
    <mergeCell ref="AI11:AN11"/>
    <mergeCell ref="A10:G10"/>
    <mergeCell ref="H10:N10"/>
    <mergeCell ref="O10:U10"/>
    <mergeCell ref="V10:AA10"/>
    <mergeCell ref="AB10:AH10"/>
    <mergeCell ref="AI10:AN10"/>
    <mergeCell ref="A9:G9"/>
    <mergeCell ref="H9:N9"/>
    <mergeCell ref="O9:U9"/>
    <mergeCell ref="V9:AA9"/>
    <mergeCell ref="AB9:AH9"/>
    <mergeCell ref="AI9:AN9"/>
    <mergeCell ref="A8:G8"/>
    <mergeCell ref="H8:N8"/>
    <mergeCell ref="O8:U8"/>
    <mergeCell ref="V8:AA8"/>
    <mergeCell ref="AB8:AH8"/>
    <mergeCell ref="AI8:AN8"/>
    <mergeCell ref="A7:G7"/>
    <mergeCell ref="H7:N7"/>
    <mergeCell ref="O7:U7"/>
    <mergeCell ref="V7:AA7"/>
    <mergeCell ref="AB7:AH7"/>
    <mergeCell ref="AI7:AN7"/>
    <mergeCell ref="A1:M2"/>
    <mergeCell ref="N1:T1"/>
    <mergeCell ref="U1:AN1"/>
    <mergeCell ref="N2:T2"/>
    <mergeCell ref="U2:AN2"/>
    <mergeCell ref="A3:N3"/>
    <mergeCell ref="O3:AA3"/>
    <mergeCell ref="AB3:AN3"/>
    <mergeCell ref="A6:G6"/>
    <mergeCell ref="H6:N6"/>
    <mergeCell ref="O6:U6"/>
    <mergeCell ref="V6:AA6"/>
    <mergeCell ref="AB6:AH6"/>
    <mergeCell ref="AI6:AN6"/>
    <mergeCell ref="A4:G4"/>
    <mergeCell ref="H4:N4"/>
    <mergeCell ref="O4:U5"/>
    <mergeCell ref="V4:AA5"/>
    <mergeCell ref="AB4:AH5"/>
    <mergeCell ref="A5:G5"/>
    <mergeCell ref="H5:N5"/>
    <mergeCell ref="AI4:AN5"/>
  </mergeCells>
  <conditionalFormatting sqref="A14:AN14">
    <cfRule type="expression" dxfId="151" priority="1">
      <formula>$A$14&lt;&gt;""</formula>
    </cfRule>
  </conditionalFormatting>
  <conditionalFormatting sqref="A16:AN16">
    <cfRule type="expression" dxfId="150" priority="2">
      <formula>A16&lt;&gt;""</formula>
    </cfRule>
  </conditionalFormatting>
  <conditionalFormatting sqref="A51:AN51">
    <cfRule type="expression" dxfId="149" priority="79">
      <formula>$A$51&lt;&gt;""</formula>
    </cfRule>
  </conditionalFormatting>
  <conditionalFormatting sqref="B20:C24">
    <cfRule type="expression" dxfId="148" priority="53">
      <formula>$B20=""</formula>
    </cfRule>
    <cfRule type="expression" dxfId="147" priority="52">
      <formula>$B20="X"</formula>
    </cfRule>
  </conditionalFormatting>
  <conditionalFormatting sqref="B23:C23">
    <cfRule type="expression" dxfId="146" priority="44">
      <formula>$B$24="X"</formula>
    </cfRule>
  </conditionalFormatting>
  <conditionalFormatting sqref="B23:C24">
    <cfRule type="expression" dxfId="145" priority="45">
      <formula>AND($B$23="X",$B$24="X")</formula>
    </cfRule>
  </conditionalFormatting>
  <conditionalFormatting sqref="B24:C24">
    <cfRule type="expression" dxfId="144" priority="43">
      <formula>$B$23="X"</formula>
    </cfRule>
  </conditionalFormatting>
  <conditionalFormatting sqref="B41:AA45">
    <cfRule type="expression" dxfId="143" priority="22">
      <formula>B41&lt;&gt;""</formula>
    </cfRule>
  </conditionalFormatting>
  <conditionalFormatting sqref="G41:AN45">
    <cfRule type="expression" dxfId="142" priority="23">
      <formula>$B41&lt;&gt;""</formula>
    </cfRule>
  </conditionalFormatting>
  <conditionalFormatting sqref="H4:H11">
    <cfRule type="expression" dxfId="141" priority="61">
      <formula>$H4=""</formula>
    </cfRule>
    <cfRule type="expression" dxfId="140" priority="60">
      <formula>$H4&lt;&gt;""</formula>
    </cfRule>
  </conditionalFormatting>
  <conditionalFormatting sqref="I55:I59">
    <cfRule type="expression" dxfId="139" priority="86">
      <formula>$I55&lt;&gt;""</formula>
    </cfRule>
    <cfRule type="expression" dxfId="138" priority="87">
      <formula>$I55=""</formula>
    </cfRule>
  </conditionalFormatting>
  <conditionalFormatting sqref="I81:I85">
    <cfRule type="expression" dxfId="137" priority="80">
      <formula>$I81&lt;&gt;""</formula>
    </cfRule>
    <cfRule type="expression" dxfId="136" priority="81">
      <formula>$I81=""</formula>
    </cfRule>
  </conditionalFormatting>
  <conditionalFormatting sqref="M29:N31">
    <cfRule type="expression" dxfId="135" priority="108">
      <formula>M29=""</formula>
    </cfRule>
    <cfRule type="expression" dxfId="134" priority="107">
      <formula>M29&lt;&gt;""</formula>
    </cfRule>
  </conditionalFormatting>
  <conditionalFormatting sqref="M33:N33">
    <cfRule type="expression" dxfId="132" priority="106">
      <formula>M33=""</formula>
    </cfRule>
    <cfRule type="expression" dxfId="131" priority="105">
      <formula>M33&lt;&gt;""</formula>
    </cfRule>
    <cfRule type="expression" dxfId="130" priority="40">
      <formula>M33&lt;&gt;""</formula>
    </cfRule>
    <cfRule type="expression" dxfId="129" priority="41">
      <formula>M33=""</formula>
    </cfRule>
  </conditionalFormatting>
  <conditionalFormatting sqref="M34:N35 M37:N37">
    <cfRule type="expression" dxfId="128" priority="103" stopIfTrue="1">
      <formula>M34&lt;&gt;""</formula>
    </cfRule>
    <cfRule type="expression" dxfId="127" priority="104" stopIfTrue="1">
      <formula>M34=""</formula>
    </cfRule>
  </conditionalFormatting>
  <conditionalFormatting sqref="O27:P35 O37:P37">
    <cfRule type="expression" dxfId="126" priority="36">
      <formula>$O27="X"</formula>
    </cfRule>
  </conditionalFormatting>
  <conditionalFormatting sqref="O49:P49">
    <cfRule type="expression" dxfId="125" priority="98">
      <formula>$O49=""</formula>
    </cfRule>
    <cfRule type="cellIs" dxfId="124" priority="100" operator="equal">
      <formula>"X"</formula>
    </cfRule>
  </conditionalFormatting>
  <conditionalFormatting sqref="O27:T27">
    <cfRule type="expression" dxfId="123" priority="33">
      <formula>COUNTIF($O$27:$T$27,"X")&gt;1</formula>
    </cfRule>
  </conditionalFormatting>
  <conditionalFormatting sqref="O28:T28">
    <cfRule type="expression" dxfId="122" priority="31">
      <formula>COUNTIF($O$28:$T$28,"X")&gt;1</formula>
    </cfRule>
  </conditionalFormatting>
  <conditionalFormatting sqref="O29:T29">
    <cfRule type="expression" dxfId="121" priority="30">
      <formula>COUNTIF($O$29:$T$29,"X")&gt;1</formula>
    </cfRule>
  </conditionalFormatting>
  <conditionalFormatting sqref="O30:T30">
    <cfRule type="expression" dxfId="120" priority="29">
      <formula>COUNTIF($O$30:$T$30,"X")&gt;1</formula>
    </cfRule>
  </conditionalFormatting>
  <conditionalFormatting sqref="O31:T31">
    <cfRule type="expression" dxfId="119" priority="28">
      <formula>COUNTIF($O$31:$T$31,"X")&gt;1</formula>
    </cfRule>
  </conditionalFormatting>
  <conditionalFormatting sqref="O32:T32">
    <cfRule type="expression" dxfId="118" priority="32">
      <formula>COUNTIF($O$32:$T$32,"X")&gt;1</formula>
    </cfRule>
  </conditionalFormatting>
  <conditionalFormatting sqref="O33:T33">
    <cfRule type="expression" dxfId="117" priority="27">
      <formula>COUNTIF($O$33:$T$33,"X")&gt;1</formula>
    </cfRule>
  </conditionalFormatting>
  <conditionalFormatting sqref="O34:T34">
    <cfRule type="expression" dxfId="116" priority="26">
      <formula>COUNTIF($O$34:$T$34,"X")&gt;1</formula>
    </cfRule>
  </conditionalFormatting>
  <conditionalFormatting sqref="O35:T35">
    <cfRule type="expression" dxfId="115" priority="25">
      <formula>COUNTIF($O$35:$T$35,"X")&gt;1</formula>
    </cfRule>
  </conditionalFormatting>
  <conditionalFormatting sqref="O37:T37">
    <cfRule type="expression" dxfId="114" priority="24">
      <formula>COUNTIF($O$37:$T$37,"X")&gt;1</formula>
    </cfRule>
  </conditionalFormatting>
  <conditionalFormatting sqref="Q27:R35 Q37:R37">
    <cfRule type="expression" dxfId="111" priority="35">
      <formula>$Q27="X"</formula>
    </cfRule>
  </conditionalFormatting>
  <conditionalFormatting sqref="Q49:R49">
    <cfRule type="cellIs" dxfId="110" priority="91" operator="equal">
      <formula>"X"</formula>
    </cfRule>
    <cfRule type="expression" dxfId="109" priority="90">
      <formula>$Q49=""</formula>
    </cfRule>
  </conditionalFormatting>
  <conditionalFormatting sqref="S27:T35 S37:T37">
    <cfRule type="expression" dxfId="108" priority="34">
      <formula>$S27="X"</formula>
    </cfRule>
  </conditionalFormatting>
  <conditionalFormatting sqref="S53:T53">
    <cfRule type="expression" dxfId="107" priority="88">
      <formula>$S$53="X"</formula>
    </cfRule>
  </conditionalFormatting>
  <conditionalFormatting sqref="S62:T62">
    <cfRule type="expression" dxfId="106" priority="84">
      <formula>$S62="X"</formula>
    </cfRule>
  </conditionalFormatting>
  <conditionalFormatting sqref="S63:T64">
    <cfRule type="expression" dxfId="105" priority="73">
      <formula>$AO$63&gt;1</formula>
    </cfRule>
    <cfRule type="expression" dxfId="104" priority="74">
      <formula>$S63="X"</formula>
    </cfRule>
    <cfRule type="expression" dxfId="103" priority="75">
      <formula>$AO$63=1</formula>
    </cfRule>
    <cfRule type="expression" dxfId="102" priority="76">
      <formula>$S63=""</formula>
    </cfRule>
  </conditionalFormatting>
  <conditionalFormatting sqref="S49:AA49">
    <cfRule type="expression" dxfId="101" priority="94">
      <formula>$AO49&gt;0</formula>
    </cfRule>
    <cfRule type="expression" dxfId="99" priority="66">
      <formula>$AO$49&gt;1</formula>
    </cfRule>
  </conditionalFormatting>
  <conditionalFormatting sqref="S49:AN49">
    <cfRule type="expression" dxfId="97" priority="93">
      <formula>S49&lt;&gt;""</formula>
    </cfRule>
  </conditionalFormatting>
  <conditionalFormatting sqref="U1:AN1">
    <cfRule type="expression" dxfId="96" priority="54">
      <formula>$U$1&lt;&gt;""</formula>
    </cfRule>
    <cfRule type="expression" dxfId="95" priority="55">
      <formula>$U$1=""</formula>
    </cfRule>
  </conditionalFormatting>
  <conditionalFormatting sqref="U2:AN2">
    <cfRule type="expression" dxfId="94" priority="78">
      <formula>$U$2=""</formula>
    </cfRule>
    <cfRule type="expression" dxfId="93" priority="77">
      <formula>$U$2&lt;&gt;""</formula>
    </cfRule>
  </conditionalFormatting>
  <conditionalFormatting sqref="U27:AN35 U37:AN37">
    <cfRule type="expression" dxfId="92" priority="37">
      <formula>U27&lt;&gt;""</formula>
    </cfRule>
  </conditionalFormatting>
  <conditionalFormatting sqref="V4 V6:AA11">
    <cfRule type="expression" dxfId="91" priority="62">
      <formula>$V4&lt;&gt;""</formula>
    </cfRule>
    <cfRule type="expression" dxfId="90" priority="63">
      <formula>$V4=""</formula>
    </cfRule>
  </conditionalFormatting>
  <conditionalFormatting sqref="AA55:AA59">
    <cfRule type="expression" dxfId="89" priority="102">
      <formula>$AA55=""</formula>
    </cfRule>
    <cfRule type="expression" dxfId="88" priority="101">
      <formula>$AA55&lt;&gt;""</formula>
    </cfRule>
  </conditionalFormatting>
  <conditionalFormatting sqref="AA81:AA85">
    <cfRule type="expression" dxfId="87" priority="82">
      <formula>$AA81&lt;&gt;""</formula>
    </cfRule>
    <cfRule type="expression" dxfId="86" priority="83">
      <formula>$AA81=""</formula>
    </cfRule>
  </conditionalFormatting>
  <conditionalFormatting sqref="AA20:AB21">
    <cfRule type="expression" dxfId="85" priority="50">
      <formula>AND($AA20&lt;&gt;"",$AB20&lt;&gt;"")</formula>
    </cfRule>
  </conditionalFormatting>
  <conditionalFormatting sqref="AB41:AB45">
    <cfRule type="expression" dxfId="84" priority="20">
      <formula>$AB41="X"</formula>
    </cfRule>
    <cfRule type="expression" dxfId="83" priority="16">
      <formula>$AC41="X"</formula>
    </cfRule>
  </conditionalFormatting>
  <conditionalFormatting sqref="AB41:AC41">
    <cfRule type="expression" dxfId="82" priority="12">
      <formula>COUNTIF($AB$41:$AC$41,"X")&gt;1</formula>
    </cfRule>
  </conditionalFormatting>
  <conditionalFormatting sqref="AB42:AC42">
    <cfRule type="expression" dxfId="81" priority="10">
      <formula>COUNTIF($AB$42:$AC$42,"X")&gt;1</formula>
    </cfRule>
  </conditionalFormatting>
  <conditionalFormatting sqref="AB43:AC43">
    <cfRule type="expression" dxfId="80" priority="8">
      <formula>COUNTIF($AB$43:$AC$43,"X")&gt;1</formula>
    </cfRule>
  </conditionalFormatting>
  <conditionalFormatting sqref="AB44:AC44">
    <cfRule type="expression" dxfId="79" priority="6">
      <formula>COUNTIF($AB$44:$AC$44,"X")&gt;1</formula>
    </cfRule>
  </conditionalFormatting>
  <conditionalFormatting sqref="AB45:AC45">
    <cfRule type="expression" dxfId="78" priority="4">
      <formula>COUNTIF($AB$45:$AC$45,"X")&gt;1</formula>
    </cfRule>
  </conditionalFormatting>
  <conditionalFormatting sqref="AB49:AN49">
    <cfRule type="expression" dxfId="77" priority="99">
      <formula>$O49="X"</formula>
    </cfRule>
  </conditionalFormatting>
  <conditionalFormatting sqref="AC41:AC45">
    <cfRule type="expression" dxfId="76" priority="18">
      <formula>$AC41="X"</formula>
    </cfRule>
    <cfRule type="expression" dxfId="75" priority="15">
      <formula>$AB41="X"</formula>
    </cfRule>
  </conditionalFormatting>
  <conditionalFormatting sqref="AC20:AE20">
    <cfRule type="expression" dxfId="74" priority="47">
      <formula>AND(COUNTIF($AC20:$AE20,"X")=1,AC$20&lt;&gt;"X")</formula>
    </cfRule>
  </conditionalFormatting>
  <conditionalFormatting sqref="AC20:AE21">
    <cfRule type="expression" dxfId="73" priority="48">
      <formula>COUNTIF($AC20:$AE20,"X")&gt;1</formula>
    </cfRule>
  </conditionalFormatting>
  <conditionalFormatting sqref="AC21:AE21">
    <cfRule type="expression" dxfId="72" priority="46">
      <formula>AND(COUNTIF($AC21:$AE21,"X")=1,AC$21&lt;&gt;"X")</formula>
    </cfRule>
  </conditionalFormatting>
  <conditionalFormatting sqref="AD41:AD45">
    <cfRule type="expression" dxfId="71" priority="14">
      <formula>$AE41="X"</formula>
    </cfRule>
    <cfRule type="expression" dxfId="70" priority="19">
      <formula>$AD41="X"</formula>
    </cfRule>
  </conditionalFormatting>
  <conditionalFormatting sqref="AD41:AE41">
    <cfRule type="expression" dxfId="69" priority="11">
      <formula>COUNTIF($AD$41:$AE$41,"X")&gt;1</formula>
    </cfRule>
  </conditionalFormatting>
  <conditionalFormatting sqref="AD42:AE42">
    <cfRule type="expression" dxfId="68" priority="9">
      <formula>COUNTIF($AD$42:$AE$42,"X")&gt;1</formula>
    </cfRule>
  </conditionalFormatting>
  <conditionalFormatting sqref="AD43:AE43">
    <cfRule type="expression" dxfId="67" priority="7">
      <formula>COUNTIF($AD$43:$AE$43,"X")&gt;1</formula>
    </cfRule>
  </conditionalFormatting>
  <conditionalFormatting sqref="AD44:AE44">
    <cfRule type="expression" dxfId="66" priority="5">
      <formula>COUNTIF($AD$44:$AE$44,"X")&gt;1</formula>
    </cfRule>
  </conditionalFormatting>
  <conditionalFormatting sqref="AD45:AE45">
    <cfRule type="expression" dxfId="65" priority="3">
      <formula>COUNTIF($AD$45:$AE$45,"X")&gt;1</formula>
    </cfRule>
  </conditionalFormatting>
  <conditionalFormatting sqref="AE41:AE45">
    <cfRule type="expression" dxfId="64" priority="13">
      <formula>$AD41="X"</formula>
    </cfRule>
    <cfRule type="expression" dxfId="63" priority="17">
      <formula>$AE41="X"</formula>
    </cfRule>
  </conditionalFormatting>
  <conditionalFormatting sqref="AF41:AN45">
    <cfRule type="expression" dxfId="62" priority="21">
      <formula>AF41&lt;&gt;""</formula>
    </cfRule>
  </conditionalFormatting>
  <conditionalFormatting sqref="AI4 AI6 AI7:AN7 AI8 AI9:AN11">
    <cfRule type="expression" dxfId="61" priority="65">
      <formula>$AI4=""</formula>
    </cfRule>
    <cfRule type="expression" dxfId="60" priority="64">
      <formula>$AI4&lt;&gt;""</formula>
    </cfRule>
  </conditionalFormatting>
  <conditionalFormatting sqref="AM63">
    <cfRule type="expression" dxfId="59" priority="70">
      <formula>$AM$63="X"</formula>
    </cfRule>
    <cfRule type="expression" dxfId="58" priority="72">
      <formula>$AM$63=""</formula>
    </cfRule>
    <cfRule type="expression" dxfId="57" priority="69">
      <formula>$AO$63&gt;1</formula>
    </cfRule>
    <cfRule type="expression" dxfId="56" priority="71">
      <formula>$AO$63=1</formula>
    </cfRule>
  </conditionalFormatting>
  <conditionalFormatting sqref="AM53:AN53">
    <cfRule type="expression" dxfId="55" priority="92">
      <formula>$AM$53="X"</formula>
    </cfRule>
  </conditionalFormatting>
  <conditionalFormatting sqref="AM62:AN62">
    <cfRule type="expression" dxfId="54" priority="85">
      <formula>$AM62="X"</formula>
    </cfRule>
  </conditionalFormatting>
  <conditionalFormatting sqref="AY27 AY38:AY45">
    <cfRule type="cellIs" dxfId="53" priority="68" operator="equal">
      <formula>1</formula>
    </cfRule>
    <cfRule type="cellIs" dxfId="52" priority="67" operator="equal">
      <formula>2</formula>
    </cfRule>
  </conditionalFormatting>
  <dataValidations count="1">
    <dataValidation allowBlank="1" showInputMessage="1" showErrorMessage="1" sqref="A14:A16 V15:V16" xr:uid="{00000000-0002-0000-0700-000000000000}"/>
  </dataValidations>
  <pageMargins left="0.70866141732283472" right="0.70866141732283472" top="0.78740157480314965" bottom="0.59055118110236227" header="0.31496062992125984" footer="0.31496062992125984"/>
  <pageSetup paperSize="9" orientation="portrait" r:id="rId1"/>
  <headerFooter>
    <oddFooter>&amp;C&amp;P/&amp;N</oddFooter>
  </headerFooter>
  <rowBreaks count="2" manualBreakCount="2">
    <brk id="45" max="16383" man="1"/>
    <brk id="59" max="16383" man="1"/>
  </rowBreaks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42" id="{6ABB438E-96AE-4097-A177-97EA97B934BD}">
            <xm:f>$M$32=Sprachen!$L$4</xm:f>
            <x14:dxf>
              <fill>
                <patternFill>
                  <bgColor theme="0" tint="-0.14996795556505021"/>
                </patternFill>
              </fill>
            </x14:dxf>
          </x14:cfRule>
          <xm:sqref>M31:N32</xm:sqref>
        </x14:conditionalFormatting>
        <x14:conditionalFormatting xmlns:xm="http://schemas.microsoft.com/office/excel/2006/main">
          <x14:cfRule type="expression" priority="39" id="{C756BC60-BAC0-49D4-BC60-C58C69AAC271}">
            <xm:f>$M27=Sprachen!$L$4</xm:f>
            <x14:dxf>
              <fill>
                <patternFill>
                  <bgColor theme="7" tint="0.79998168889431442"/>
                </patternFill>
              </fill>
            </x14:dxf>
          </x14:cfRule>
          <x14:cfRule type="expression" priority="38" id="{F6C5B1A4-E3EE-421D-90CC-2358DF35A15E}">
            <xm:f>OR($M27="",$M27=Sprachen!$L$5)</xm:f>
            <x14:dxf>
              <fill>
                <patternFill>
                  <bgColor theme="0" tint="-0.14996795556505021"/>
                </patternFill>
              </fill>
            </x14:dxf>
          </x14:cfRule>
          <xm:sqref>O27:AN35 O37:AN37</xm:sqref>
        </x14:conditionalFormatting>
        <x14:conditionalFormatting xmlns:xm="http://schemas.microsoft.com/office/excel/2006/main">
          <x14:cfRule type="expression" priority="89" id="{01D57CD4-A692-4310-8C36-D3C6F9FB32BF}">
            <xm:f>AND($M49=Sprachen!$L$4,$O49="X")</xm:f>
            <x14:dxf>
              <fill>
                <patternFill>
                  <bgColor theme="0" tint="-0.24994659260841701"/>
                </patternFill>
              </fill>
            </x14:dxf>
          </x14:cfRule>
          <xm:sqref>S49:AA49</xm:sqref>
        </x14:conditionalFormatting>
        <x14:conditionalFormatting xmlns:xm="http://schemas.microsoft.com/office/excel/2006/main">
          <x14:cfRule type="expression" priority="95" id="{70608986-5120-4E49-A6DD-2DDC5BF4D820}">
            <xm:f>AND($M49=Sprachen!$L$4,$O49&lt;&gt;"X")</xm:f>
            <x14:dxf>
              <fill>
                <patternFill>
                  <bgColor theme="7" tint="0.79998168889431442"/>
                </patternFill>
              </fill>
            </x14:dxf>
          </x14:cfRule>
          <xm:sqref>S49:AN49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700-000001000000}">
          <x14:formula1>
            <xm:f>Sprachen!$L$3:$L$5</xm:f>
          </x14:formula1>
          <xm:sqref>N33:N35 N37 M29:N32 M33:M37</xm:sqref>
        </x14:dataValidation>
        <x14:dataValidation type="list" allowBlank="1" showInputMessage="1" showErrorMessage="1" xr:uid="{00000000-0002-0000-0700-000002000000}">
          <x14:formula1>
            <xm:f>Sprachen!$L$73:$L$74</xm:f>
          </x14:formula1>
          <xm:sqref>A12:N12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11</vt:i4>
      </vt:variant>
      <vt:variant>
        <vt:lpstr>Benannte Bereiche</vt:lpstr>
      </vt:variant>
      <vt:variant>
        <vt:i4>13</vt:i4>
      </vt:variant>
    </vt:vector>
  </HeadingPairs>
  <TitlesOfParts>
    <vt:vector size="24" baseType="lpstr">
      <vt:lpstr>Deckblatt </vt:lpstr>
      <vt:lpstr>PPF Abstimmung</vt:lpstr>
      <vt:lpstr>PPF-Bewertung</vt:lpstr>
      <vt:lpstr>Prozessbez. Nachweise</vt:lpstr>
      <vt:lpstr>Sprachen</vt:lpstr>
      <vt:lpstr>Produktbez. Nachweise </vt:lpstr>
      <vt:lpstr>Selbstb. Produkt </vt:lpstr>
      <vt:lpstr>Selbstb. Prozess</vt:lpstr>
      <vt:lpstr>Anlage 5 Deckblatt Software 1</vt:lpstr>
      <vt:lpstr>Anlage 5 Deckblatt Software 2</vt:lpstr>
      <vt:lpstr>Anlage 6 Teilelebenslauf</vt:lpstr>
      <vt:lpstr>'Anlage 5 Deckblatt Software 1'!Druckbereich</vt:lpstr>
      <vt:lpstr>'Anlage 5 Deckblatt Software 2'!Druckbereich</vt:lpstr>
      <vt:lpstr>'Deckblatt '!Druckbereich</vt:lpstr>
      <vt:lpstr>'PPF Abstimmung'!Druckbereich</vt:lpstr>
      <vt:lpstr>'PPF-Bewertung'!Druckbereich</vt:lpstr>
      <vt:lpstr>'Produktbez. Nachweise '!Druckbereich</vt:lpstr>
      <vt:lpstr>'Prozessbez. Nachweise'!Druckbereich</vt:lpstr>
      <vt:lpstr>'Selbstb. Produkt '!Druckbereich</vt:lpstr>
      <vt:lpstr>'Selbstb. Prozess'!Druckbereich</vt:lpstr>
      <vt:lpstr>'Anlage 5 Deckblatt Software 1'!Drucktitel</vt:lpstr>
      <vt:lpstr>'Anlage 5 Deckblatt Software 2'!Drucktitel</vt:lpstr>
      <vt:lpstr>'PPF Abstimmung'!Drucktitel</vt:lpstr>
      <vt:lpstr>'PPF-Bewertung'!Drucktitel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2024-03-20T07:44:48Z</dcterms:created>
  <dcterms:modified xsi:type="dcterms:W3CDTF">2024-03-20T07:44:54Z</dcterms:modified>
  <cp:category/>
  <cp:contentStatus/>
</cp:coreProperties>
</file>